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502"/>
  <workbookPr checkCompatibility="1"/>
  <mc:AlternateContent xmlns:mc="http://schemas.openxmlformats.org/markup-compatibility/2006">
    <mc:Choice Requires="x15">
      <x15ac:absPath xmlns:x15ac="http://schemas.microsoft.com/office/spreadsheetml/2010/11/ac" url="/Users/HollyMobbs/Downloads/"/>
    </mc:Choice>
  </mc:AlternateContent>
  <bookViews>
    <workbookView xWindow="0" yWindow="460" windowWidth="20740" windowHeight="11320"/>
  </bookViews>
  <sheets>
    <sheet name="K1 C1 Worlds Assessments" sheetId="5" r:id="rId1"/>
    <sheet name="K2 Worlds Assessments" sheetId="6" r:id="rId2"/>
    <sheet name="June K1 Results" sheetId="2" r:id="rId3"/>
    <sheet name="June K2 Results" sheetId="1" r:id="rId4"/>
    <sheet name="2022 Euros Results and HC Data" sheetId="4" r:id="rId5"/>
    <sheet name="2021 Worlds Handicap Info" sheetId="3" r:id="rId6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6" l="1"/>
  <c r="I26" i="6"/>
  <c r="I27" i="6"/>
  <c r="I24" i="6"/>
  <c r="I19" i="6"/>
  <c r="I20" i="6"/>
  <c r="I21" i="6"/>
  <c r="I18" i="6"/>
  <c r="I15" i="6"/>
  <c r="G25" i="6"/>
  <c r="G26" i="6"/>
  <c r="G27" i="6"/>
  <c r="G24" i="6"/>
  <c r="G19" i="6"/>
  <c r="G20" i="6"/>
  <c r="G21" i="6"/>
  <c r="G18" i="6"/>
  <c r="G15" i="6"/>
  <c r="G11" i="6"/>
  <c r="G12" i="6"/>
  <c r="G13" i="6"/>
  <c r="G10" i="6"/>
  <c r="G6" i="6"/>
  <c r="G7" i="6"/>
  <c r="G8" i="6"/>
  <c r="G5" i="6"/>
  <c r="F27" i="6"/>
  <c r="F26" i="6"/>
  <c r="F25" i="6"/>
  <c r="F20" i="6"/>
  <c r="F21" i="6"/>
  <c r="F19" i="6"/>
  <c r="F12" i="6"/>
  <c r="F13" i="6"/>
  <c r="F11" i="6"/>
  <c r="F7" i="6"/>
  <c r="F8" i="6"/>
  <c r="F6" i="6"/>
  <c r="AA5" i="4"/>
  <c r="Z5" i="4"/>
  <c r="H61" i="5"/>
  <c r="H60" i="5"/>
  <c r="H53" i="5"/>
  <c r="H54" i="5"/>
  <c r="H55" i="5"/>
  <c r="H56" i="5"/>
  <c r="H57" i="5"/>
  <c r="H52" i="5"/>
  <c r="H42" i="5"/>
  <c r="H43" i="5"/>
  <c r="H44" i="5"/>
  <c r="H45" i="5"/>
  <c r="H46" i="5"/>
  <c r="H47" i="5"/>
  <c r="H48" i="5"/>
  <c r="H41" i="5"/>
  <c r="H35" i="5"/>
  <c r="H36" i="5"/>
  <c r="H37" i="5"/>
  <c r="H34" i="5"/>
  <c r="H24" i="5"/>
  <c r="H25" i="5"/>
  <c r="H26" i="5"/>
  <c r="H27" i="5"/>
  <c r="H28" i="5"/>
  <c r="H29" i="5"/>
  <c r="H30" i="5"/>
  <c r="H31" i="5"/>
  <c r="H23" i="5"/>
  <c r="H17" i="5"/>
  <c r="H18" i="5"/>
  <c r="H16" i="5"/>
  <c r="K20" i="5"/>
  <c r="K51" i="5"/>
  <c r="K52" i="5"/>
  <c r="K53" i="5"/>
  <c r="K54" i="5"/>
  <c r="K55" i="5"/>
  <c r="K56" i="5"/>
  <c r="K57" i="5"/>
  <c r="K59" i="5"/>
  <c r="K60" i="5"/>
  <c r="K61" i="5"/>
  <c r="K41" i="5"/>
  <c r="K42" i="5"/>
  <c r="K43" i="5"/>
  <c r="K44" i="5"/>
  <c r="K45" i="5"/>
  <c r="K46" i="5"/>
  <c r="K47" i="5"/>
  <c r="K48" i="5"/>
  <c r="K40" i="5"/>
  <c r="I41" i="5"/>
  <c r="I42" i="5"/>
  <c r="I43" i="5"/>
  <c r="I44" i="5"/>
  <c r="I45" i="5"/>
  <c r="I46" i="5"/>
  <c r="I47" i="5"/>
  <c r="I48" i="5"/>
  <c r="I51" i="5"/>
  <c r="I52" i="5"/>
  <c r="I53" i="5"/>
  <c r="I54" i="5"/>
  <c r="I55" i="5"/>
  <c r="I56" i="5"/>
  <c r="I57" i="5"/>
  <c r="I59" i="5"/>
  <c r="I60" i="5"/>
  <c r="I61" i="5"/>
  <c r="I40" i="5"/>
  <c r="I34" i="5"/>
  <c r="I35" i="5"/>
  <c r="I36" i="5"/>
  <c r="I37" i="5"/>
  <c r="I33" i="5"/>
  <c r="I23" i="5"/>
  <c r="I24" i="5"/>
  <c r="I25" i="5"/>
  <c r="I26" i="5"/>
  <c r="I27" i="5"/>
  <c r="I28" i="5"/>
  <c r="I29" i="5"/>
  <c r="I30" i="5"/>
  <c r="I31" i="5"/>
  <c r="I22" i="5"/>
  <c r="I20" i="5"/>
  <c r="I16" i="5"/>
  <c r="I17" i="5"/>
  <c r="I18" i="5"/>
  <c r="I15" i="5"/>
  <c r="I5" i="5"/>
  <c r="I6" i="5"/>
  <c r="I7" i="5"/>
  <c r="I8" i="5"/>
  <c r="I9" i="5"/>
  <c r="I10" i="5"/>
  <c r="I11" i="5"/>
  <c r="I12" i="5"/>
  <c r="I13" i="5"/>
  <c r="I4" i="5"/>
  <c r="H6" i="5"/>
  <c r="H7" i="5"/>
  <c r="H8" i="5"/>
  <c r="H9" i="5"/>
  <c r="H10" i="5"/>
  <c r="H11" i="5"/>
  <c r="H12" i="5"/>
  <c r="H13" i="5"/>
  <c r="H5" i="5"/>
  <c r="Z18" i="4"/>
  <c r="AA18" i="4"/>
  <c r="Z7" i="4"/>
  <c r="AA7" i="4"/>
  <c r="U18" i="4"/>
  <c r="V18" i="4"/>
  <c r="V19" i="4"/>
  <c r="V11" i="4"/>
  <c r="V8" i="4"/>
  <c r="U19" i="4"/>
  <c r="U16" i="4"/>
  <c r="V16" i="4"/>
  <c r="U13" i="4"/>
  <c r="V13" i="4"/>
  <c r="U11" i="4"/>
  <c r="U4" i="4"/>
  <c r="V4" i="4"/>
  <c r="U5" i="4"/>
  <c r="V5" i="4"/>
  <c r="U6" i="4"/>
  <c r="V6" i="4"/>
  <c r="U7" i="4"/>
  <c r="V7" i="4"/>
  <c r="U8" i="4"/>
  <c r="U3" i="4"/>
  <c r="V3" i="4"/>
  <c r="I6" i="4"/>
  <c r="L6" i="4"/>
  <c r="P22" i="4"/>
  <c r="I22" i="4"/>
  <c r="L22" i="4"/>
  <c r="H22" i="4"/>
  <c r="K22" i="4"/>
  <c r="G22" i="4"/>
  <c r="J22" i="4"/>
  <c r="K2" i="3"/>
  <c r="H4" i="4"/>
  <c r="K4" i="4"/>
  <c r="I4" i="4"/>
  <c r="L4" i="4"/>
  <c r="H5" i="4"/>
  <c r="K5" i="4"/>
  <c r="I5" i="4"/>
  <c r="L5" i="4"/>
  <c r="H6" i="4"/>
  <c r="K6" i="4"/>
  <c r="H7" i="4"/>
  <c r="K7" i="4"/>
  <c r="I7" i="4"/>
  <c r="L7" i="4"/>
  <c r="H8" i="4"/>
  <c r="K8" i="4"/>
  <c r="I8" i="4"/>
  <c r="L8" i="4"/>
  <c r="H9" i="4"/>
  <c r="K9" i="4"/>
  <c r="I9" i="4"/>
  <c r="L9" i="4"/>
  <c r="H10" i="4"/>
  <c r="K10" i="4"/>
  <c r="I10" i="4"/>
  <c r="L10" i="4"/>
  <c r="H11" i="4"/>
  <c r="K11" i="4"/>
  <c r="I11" i="4"/>
  <c r="L11" i="4"/>
  <c r="H13" i="4"/>
  <c r="K13" i="4"/>
  <c r="I13" i="4"/>
  <c r="L13" i="4"/>
  <c r="H14" i="4"/>
  <c r="K14" i="4"/>
  <c r="I14" i="4"/>
  <c r="L14" i="4"/>
  <c r="H16" i="4"/>
  <c r="K16" i="4"/>
  <c r="I16" i="4"/>
  <c r="L16" i="4"/>
  <c r="H17" i="4"/>
  <c r="K17" i="4"/>
  <c r="I17" i="4"/>
  <c r="L17" i="4"/>
  <c r="H18" i="4"/>
  <c r="K18" i="4"/>
  <c r="I18" i="4"/>
  <c r="L18" i="4"/>
  <c r="H19" i="4"/>
  <c r="K19" i="4"/>
  <c r="I19" i="4"/>
  <c r="L19" i="4"/>
  <c r="H20" i="4"/>
  <c r="K20" i="4"/>
  <c r="I20" i="4"/>
  <c r="L20" i="4"/>
  <c r="I3" i="4"/>
  <c r="L3" i="4"/>
  <c r="H3" i="4"/>
  <c r="K3" i="4"/>
  <c r="G4" i="4"/>
  <c r="J4" i="4"/>
  <c r="G5" i="4"/>
  <c r="J5" i="4"/>
  <c r="G6" i="4"/>
  <c r="J6" i="4"/>
  <c r="G7" i="4"/>
  <c r="J7" i="4"/>
  <c r="G8" i="4"/>
  <c r="J8" i="4"/>
  <c r="G9" i="4"/>
  <c r="J9" i="4"/>
  <c r="G10" i="4"/>
  <c r="J10" i="4"/>
  <c r="G11" i="4"/>
  <c r="J11" i="4"/>
  <c r="G13" i="4"/>
  <c r="J13" i="4"/>
  <c r="G14" i="4"/>
  <c r="J14" i="4"/>
  <c r="G16" i="4"/>
  <c r="J16" i="4"/>
  <c r="G17" i="4"/>
  <c r="J17" i="4"/>
  <c r="G18" i="4"/>
  <c r="J18" i="4"/>
  <c r="G19" i="4"/>
  <c r="J19" i="4"/>
  <c r="G20" i="4"/>
  <c r="J20" i="4"/>
  <c r="G3" i="4"/>
  <c r="J3" i="4"/>
  <c r="H2" i="3"/>
  <c r="P20" i="4"/>
  <c r="P19" i="4"/>
  <c r="P18" i="4"/>
  <c r="P17" i="4"/>
  <c r="P16" i="4"/>
  <c r="P14" i="4"/>
  <c r="P13" i="4"/>
  <c r="P11" i="4"/>
  <c r="P10" i="4"/>
  <c r="P9" i="4"/>
  <c r="P8" i="4"/>
  <c r="P7" i="4"/>
  <c r="P6" i="4"/>
  <c r="P5" i="4"/>
  <c r="P4" i="4"/>
  <c r="P3" i="4"/>
  <c r="Q3" i="3"/>
  <c r="Q4" i="3"/>
  <c r="Q5" i="3"/>
  <c r="Q6" i="3"/>
  <c r="Q7" i="3"/>
  <c r="Q8" i="3"/>
  <c r="Q9" i="3"/>
  <c r="Q10" i="3"/>
  <c r="Q12" i="3"/>
  <c r="Q13" i="3"/>
  <c r="Q15" i="3"/>
  <c r="Q16" i="3"/>
  <c r="Q17" i="3"/>
  <c r="Q18" i="3"/>
  <c r="Q19" i="3"/>
  <c r="Q2" i="3"/>
  <c r="L3" i="3"/>
  <c r="M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2" i="3"/>
  <c r="M12" i="3"/>
  <c r="L13" i="3"/>
  <c r="M13" i="3"/>
  <c r="L15" i="3"/>
  <c r="M15" i="3"/>
  <c r="L16" i="3"/>
  <c r="M16" i="3"/>
  <c r="L17" i="3"/>
  <c r="M17" i="3"/>
  <c r="L18" i="3"/>
  <c r="M18" i="3"/>
  <c r="L19" i="3"/>
  <c r="M19" i="3"/>
  <c r="M2" i="3"/>
  <c r="L2" i="3"/>
  <c r="K3" i="3"/>
  <c r="I13" i="3"/>
  <c r="K4" i="3"/>
  <c r="K5" i="3"/>
  <c r="K6" i="3"/>
  <c r="K7" i="3"/>
  <c r="K8" i="3"/>
  <c r="K9" i="3"/>
  <c r="K10" i="3"/>
  <c r="K12" i="3"/>
  <c r="K13" i="3"/>
  <c r="K15" i="3"/>
  <c r="K16" i="3"/>
  <c r="K17" i="3"/>
  <c r="K18" i="3"/>
  <c r="K19" i="3"/>
  <c r="H3" i="3"/>
  <c r="I3" i="3"/>
  <c r="J3" i="3"/>
  <c r="H4" i="3"/>
  <c r="I4" i="3"/>
  <c r="J4" i="3"/>
  <c r="H5" i="3"/>
  <c r="I5" i="3"/>
  <c r="J5" i="3"/>
  <c r="H6" i="3"/>
  <c r="I6" i="3"/>
  <c r="J6" i="3"/>
  <c r="H7" i="3"/>
  <c r="I7" i="3"/>
  <c r="J7" i="3"/>
  <c r="H8" i="3"/>
  <c r="I8" i="3"/>
  <c r="J8" i="3"/>
  <c r="H9" i="3"/>
  <c r="I9" i="3"/>
  <c r="J9" i="3"/>
  <c r="H10" i="3"/>
  <c r="I10" i="3"/>
  <c r="J10" i="3"/>
  <c r="H12" i="3"/>
  <c r="I12" i="3"/>
  <c r="J12" i="3"/>
  <c r="H13" i="3"/>
  <c r="J13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J2" i="3"/>
  <c r="I2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X85" i="2"/>
  <c r="X72" i="2"/>
  <c r="X73" i="2"/>
  <c r="X74" i="2"/>
  <c r="X75" i="2"/>
  <c r="X76" i="2"/>
  <c r="X77" i="2"/>
  <c r="X78" i="2"/>
  <c r="X79" i="2"/>
  <c r="X80" i="2"/>
  <c r="X71" i="2"/>
  <c r="X42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44" i="2"/>
  <c r="X32" i="2"/>
  <c r="X33" i="2"/>
  <c r="X34" i="2"/>
  <c r="X35" i="2"/>
  <c r="X36" i="2"/>
  <c r="X37" i="2"/>
  <c r="X31" i="2"/>
  <c r="U85" i="2"/>
  <c r="V85" i="2"/>
  <c r="U42" i="2"/>
  <c r="V42" i="2"/>
  <c r="U80" i="2"/>
  <c r="U79" i="2"/>
  <c r="U78" i="2"/>
  <c r="U77" i="2"/>
  <c r="U76" i="2"/>
  <c r="U75" i="2"/>
  <c r="U74" i="2"/>
  <c r="U73" i="2"/>
  <c r="U72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37" i="2"/>
  <c r="U36" i="2"/>
  <c r="U35" i="2"/>
  <c r="U34" i="2"/>
  <c r="U33" i="2"/>
  <c r="U32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V80" i="2"/>
  <c r="V79" i="2"/>
  <c r="V78" i="2"/>
  <c r="V77" i="2"/>
  <c r="V76" i="2"/>
  <c r="V75" i="2"/>
  <c r="V74" i="2"/>
  <c r="V73" i="2"/>
  <c r="V72" i="2"/>
  <c r="V7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37" i="2"/>
  <c r="V36" i="2"/>
  <c r="V35" i="2"/>
  <c r="V34" i="2"/>
  <c r="V33" i="2"/>
  <c r="V32" i="2"/>
  <c r="V31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I31" i="2"/>
  <c r="I32" i="2"/>
  <c r="I33" i="2"/>
  <c r="I34" i="2"/>
  <c r="I35" i="2"/>
  <c r="I36" i="2"/>
  <c r="I37" i="2"/>
  <c r="I38" i="2"/>
  <c r="I39" i="2"/>
  <c r="I40" i="2"/>
  <c r="I42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71" i="2"/>
  <c r="I72" i="2"/>
  <c r="I73" i="2"/>
  <c r="I74" i="2"/>
  <c r="I75" i="2"/>
  <c r="I76" i="2"/>
  <c r="I77" i="2"/>
  <c r="I78" i="2"/>
  <c r="I79" i="2"/>
  <c r="I80" i="2"/>
  <c r="H73" i="2"/>
  <c r="H74" i="2"/>
  <c r="H75" i="2"/>
  <c r="H76" i="2"/>
  <c r="H77" i="2"/>
  <c r="H78" i="2"/>
  <c r="H79" i="2"/>
  <c r="H80" i="2"/>
  <c r="H72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45" i="2"/>
  <c r="H42" i="2"/>
  <c r="H33" i="2"/>
  <c r="H34" i="2"/>
  <c r="H35" i="2"/>
  <c r="H36" i="2"/>
  <c r="H37" i="2"/>
  <c r="H38" i="2"/>
  <c r="H39" i="2"/>
  <c r="H40" i="2"/>
  <c r="H32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6" i="2"/>
  <c r="J56" i="1"/>
  <c r="L56" i="1"/>
  <c r="J54" i="1"/>
  <c r="L54" i="1"/>
  <c r="J49" i="1"/>
  <c r="L49" i="1"/>
  <c r="J43" i="1"/>
  <c r="L43" i="1"/>
  <c r="J45" i="1"/>
  <c r="L45" i="1"/>
  <c r="J47" i="1"/>
  <c r="L47" i="1"/>
  <c r="J41" i="1"/>
  <c r="L41" i="1"/>
  <c r="J32" i="1"/>
  <c r="L32" i="1"/>
  <c r="J34" i="1"/>
  <c r="L34" i="1"/>
  <c r="J36" i="1"/>
  <c r="L36" i="1"/>
  <c r="J30" i="1"/>
  <c r="L30" i="1"/>
  <c r="I34" i="1"/>
  <c r="I36" i="1"/>
  <c r="I32" i="1"/>
  <c r="J5" i="1"/>
  <c r="J7" i="1"/>
  <c r="J9" i="1"/>
  <c r="J11" i="1"/>
  <c r="J13" i="1"/>
  <c r="J15" i="1"/>
  <c r="J17" i="1"/>
  <c r="J19" i="1"/>
  <c r="J21" i="1"/>
  <c r="J3" i="1"/>
  <c r="I56" i="1"/>
  <c r="I45" i="1"/>
  <c r="I47" i="1"/>
  <c r="I49" i="1"/>
  <c r="I43" i="1"/>
  <c r="I9" i="1"/>
  <c r="I11" i="1"/>
  <c r="I13" i="1"/>
  <c r="I15" i="1"/>
  <c r="I17" i="1"/>
  <c r="I19" i="1"/>
  <c r="I21" i="1"/>
  <c r="I7" i="1"/>
  <c r="I5" i="1"/>
</calcChain>
</file>

<file path=xl/sharedStrings.xml><?xml version="1.0" encoding="utf-8"?>
<sst xmlns="http://schemas.openxmlformats.org/spreadsheetml/2006/main" count="1036" uniqueCount="241">
  <si>
    <t>GRETA ROESER</t>
  </si>
  <si>
    <t>NERYS HALL</t>
  </si>
  <si>
    <t>WEY</t>
  </si>
  <si>
    <t>JFK</t>
  </si>
  <si>
    <t>KAMILA SKLENAROVA</t>
  </si>
  <si>
    <t>IMOGEN HUNTER</t>
  </si>
  <si>
    <t>NOR</t>
  </si>
  <si>
    <t>CAM</t>
  </si>
  <si>
    <t>#</t>
  </si>
  <si>
    <t>Name</t>
  </si>
  <si>
    <t>Club</t>
  </si>
  <si>
    <t>Class</t>
  </si>
  <si>
    <t>Div</t>
  </si>
  <si>
    <t>Time</t>
  </si>
  <si>
    <t>DANIEL JOHNSON</t>
  </si>
  <si>
    <t>MATTHEW JOHNSON</t>
  </si>
  <si>
    <t>CLM</t>
  </si>
  <si>
    <t>SMK</t>
  </si>
  <si>
    <t>CHARLIE SMITH</t>
  </si>
  <si>
    <t>EDWARD BUTLER</t>
  </si>
  <si>
    <t>NOT</t>
  </si>
  <si>
    <t>JMK</t>
  </si>
  <si>
    <t>WILLIAM STROUD</t>
  </si>
  <si>
    <t>PETER WILKES</t>
  </si>
  <si>
    <t>FOY</t>
  </si>
  <si>
    <t>TIM GANNICOTT-PORTER</t>
  </si>
  <si>
    <t>ALEX MCINTYRE</t>
  </si>
  <si>
    <t>JAMES RUSSELL</t>
  </si>
  <si>
    <t>JAMES WALKINTON</t>
  </si>
  <si>
    <t>GEORGE DURDEN</t>
  </si>
  <si>
    <t>ROSS MCMULLEN</t>
  </si>
  <si>
    <t>ELM</t>
  </si>
  <si>
    <t>CHRISTOPHER CARSON</t>
  </si>
  <si>
    <t>JOE PETERSEN</t>
  </si>
  <si>
    <t>BAN</t>
  </si>
  <si>
    <t>TOM SIMMONS</t>
  </si>
  <si>
    <t>JAMES MISSEN</t>
  </si>
  <si>
    <t>BOA</t>
  </si>
  <si>
    <t>FINN CADELL</t>
  </si>
  <si>
    <t>LUKE SHAW</t>
  </si>
  <si>
    <t>JAMES HOW</t>
  </si>
  <si>
    <t>TIMOTHY DOWDEN</t>
  </si>
  <si>
    <t>ANDREW BIRKETT</t>
  </si>
  <si>
    <t>CASEY HAYNES</t>
  </si>
  <si>
    <t>RIC</t>
  </si>
  <si>
    <t>dns</t>
  </si>
  <si>
    <t>SAMANTHA REES-CLARK</t>
  </si>
  <si>
    <t>MATILDA ENOCH</t>
  </si>
  <si>
    <t>SFK</t>
  </si>
  <si>
    <t>KATIE BROOKES</t>
  </si>
  <si>
    <t>FREYA PETERS</t>
  </si>
  <si>
    <t>EXE</t>
  </si>
  <si>
    <t>MELISSA JOHNSON</t>
  </si>
  <si>
    <t>MAGGIE DILAI</t>
  </si>
  <si>
    <t>SAMANTHA MARTYN</t>
  </si>
  <si>
    <t>JESSIE URQUHART</t>
  </si>
  <si>
    <t>ANOUSHKA FREEMAN</t>
  </si>
  <si>
    <t>REBEKAH SOLWAY</t>
  </si>
  <si>
    <t>JOSEPH ENOCH</t>
  </si>
  <si>
    <t>HUW SINGLETON</t>
  </si>
  <si>
    <t>ARTHUR MORLEY</t>
  </si>
  <si>
    <t>JACK CARTER</t>
  </si>
  <si>
    <t>ROY</t>
  </si>
  <si>
    <t>GABRIEL POPHAM</t>
  </si>
  <si>
    <t>SAM CRIBBETT</t>
  </si>
  <si>
    <t>FOX</t>
  </si>
  <si>
    <t>RLS</t>
  </si>
  <si>
    <t>KOEN AYRAN</t>
  </si>
  <si>
    <t>TOBY BULLOCK</t>
  </si>
  <si>
    <t>JAGO TAYLOR</t>
  </si>
  <si>
    <t>HARRY SEWELL-CATCHPOLE</t>
  </si>
  <si>
    <t>BENJAMIN CABRERA</t>
  </si>
  <si>
    <t>DOMINIC STANLEY</t>
  </si>
  <si>
    <t>rtd</t>
  </si>
  <si>
    <t>EDIE KING</t>
  </si>
  <si>
    <t>ISLA BETHUNE</t>
  </si>
  <si>
    <t>Distance (KM)</t>
  </si>
  <si>
    <t>% to class winner</t>
  </si>
  <si>
    <t>Speed per KM</t>
  </si>
  <si>
    <t>JORDAN MARTYN</t>
  </si>
  <si>
    <t>DENI PANEV</t>
  </si>
  <si>
    <t>dnf</t>
  </si>
  <si>
    <t>COLLINGE MATTHEW</t>
  </si>
  <si>
    <t>OWAIN HERBERT</t>
  </si>
  <si>
    <t>ACU</t>
  </si>
  <si>
    <t>ALBERT HICKS</t>
  </si>
  <si>
    <t>TOM LUSTY</t>
  </si>
  <si>
    <t>SOL</t>
  </si>
  <si>
    <t>CESER FALCO</t>
  </si>
  <si>
    <t>EROS ARGENTIERO</t>
  </si>
  <si>
    <t>MIKLOS SZABADVARI-JNR</t>
  </si>
  <si>
    <t>RDG</t>
  </si>
  <si>
    <t>dsq</t>
  </si>
  <si>
    <t>JANE SWARBRECK</t>
  </si>
  <si>
    <t>ELISE MONTAGNA</t>
  </si>
  <si>
    <t>BETH GILL</t>
  </si>
  <si>
    <t>SFC</t>
  </si>
  <si>
    <t>HARRY FREELAND</t>
  </si>
  <si>
    <t>DANIEL SKLENAR</t>
  </si>
  <si>
    <t>ISAAC PIPE</t>
  </si>
  <si>
    <t>RUN</t>
  </si>
  <si>
    <t>SHIRAV MEDEPALLI</t>
  </si>
  <si>
    <t>JAMES ROSS</t>
  </si>
  <si>
    <t>WILLIAM SHORT</t>
  </si>
  <si>
    <t>FLYNN HOLT</t>
  </si>
  <si>
    <t>ETHAN HUNT</t>
  </si>
  <si>
    <t>IVAN BARRITT</t>
  </si>
  <si>
    <t>GLO</t>
  </si>
  <si>
    <t>NILAND JACK</t>
  </si>
  <si>
    <t>LUCA FERRI</t>
  </si>
  <si>
    <t>OLIVIER MAZUR</t>
  </si>
  <si>
    <t>EDWARD SAUNDERS</t>
  </si>
  <si>
    <t>DYLAN MARTIN</t>
  </si>
  <si>
    <t>DEV</t>
  </si>
  <si>
    <t>JAMES NELSON</t>
  </si>
  <si>
    <t>FELIX SHETTY</t>
  </si>
  <si>
    <t>SIENNA PAYNE</t>
  </si>
  <si>
    <t>BETH PERRY</t>
  </si>
  <si>
    <t>SOU</t>
  </si>
  <si>
    <t>GEORGIA BOONHAM</t>
  </si>
  <si>
    <t>TILLA MARIE KUBISCH-WILES</t>
  </si>
  <si>
    <t>MILLY PEPPER</t>
  </si>
  <si>
    <t>LIN</t>
  </si>
  <si>
    <t>CHLOE RITCHIE</t>
  </si>
  <si>
    <t>CATHERINE LONG</t>
  </si>
  <si>
    <t>HONOR LEWIS</t>
  </si>
  <si>
    <t>OWEN CHISHOLM</t>
  </si>
  <si>
    <t>JMC</t>
  </si>
  <si>
    <t>FLO DUFFIELD</t>
  </si>
  <si>
    <t>Adjusted time for HC</t>
  </si>
  <si>
    <t>Adjusted time fo HC</t>
  </si>
  <si>
    <t>SMK1</t>
  </si>
  <si>
    <t>SWK1</t>
  </si>
  <si>
    <t>Distance</t>
  </si>
  <si>
    <t>Time per KM</t>
  </si>
  <si>
    <t>HC</t>
  </si>
  <si>
    <t>U23 MK1</t>
  </si>
  <si>
    <t>U23 WK1</t>
  </si>
  <si>
    <t>JMK1</t>
  </si>
  <si>
    <t>JWK1</t>
  </si>
  <si>
    <t>SWC1</t>
  </si>
  <si>
    <t>U23 WC1</t>
  </si>
  <si>
    <t>U23 MC1</t>
  </si>
  <si>
    <t>JMC1</t>
  </si>
  <si>
    <t>JWC1</t>
  </si>
  <si>
    <t>SMK2</t>
  </si>
  <si>
    <t>SWK2</t>
  </si>
  <si>
    <t>SMC1</t>
  </si>
  <si>
    <t>JMC2</t>
  </si>
  <si>
    <t>JWC2</t>
  </si>
  <si>
    <t>SWC2</t>
  </si>
  <si>
    <t>SMC2</t>
  </si>
  <si>
    <t>JWK2</t>
  </si>
  <si>
    <t>JMK2</t>
  </si>
  <si>
    <t>Time 1st</t>
  </si>
  <si>
    <t>Time 2nd</t>
  </si>
  <si>
    <t>Time 3rd</t>
  </si>
  <si>
    <t>Adjuest time for HC</t>
  </si>
  <si>
    <t>Medal winning HC Average</t>
  </si>
  <si>
    <t>2018 INT BM HC</t>
  </si>
  <si>
    <t>2021 INT BM HC</t>
  </si>
  <si>
    <t>2021 INT BH HC</t>
  </si>
  <si>
    <t>Short Course</t>
  </si>
  <si>
    <t>Long Course</t>
  </si>
  <si>
    <t>Gretta</t>
  </si>
  <si>
    <t>G&amp;N</t>
  </si>
  <si>
    <t>Owen</t>
  </si>
  <si>
    <t>Noushie</t>
  </si>
  <si>
    <t>Charlie</t>
  </si>
  <si>
    <t>Dom</t>
  </si>
  <si>
    <t>Harry</t>
  </si>
  <si>
    <t>Beth</t>
  </si>
  <si>
    <t>Matt</t>
  </si>
  <si>
    <t>Sam</t>
  </si>
  <si>
    <t>D&amp;H</t>
  </si>
  <si>
    <t>J&amp;C</t>
  </si>
  <si>
    <t>J&amp;H</t>
  </si>
  <si>
    <t>Athlete</t>
  </si>
  <si>
    <t>Colour coding of HC is against the Euros HC. However, there are a number who would have been off the pace vs World e.g Greta K1 and Harry / Dom K2.</t>
  </si>
  <si>
    <t>HC from 2021 Worlds</t>
  </si>
  <si>
    <t>Pos</t>
  </si>
  <si>
    <t>Elapsed</t>
  </si>
  <si>
    <t>CDF</t>
  </si>
  <si>
    <t>LIZZIE BROUGHTON</t>
  </si>
  <si>
    <t>FAY LAMPH</t>
  </si>
  <si>
    <t>MATTHEW COLLINGE</t>
  </si>
  <si>
    <t>LEWIS SMITH</t>
  </si>
  <si>
    <t>WILLIAM MCCRACKEN</t>
  </si>
  <si>
    <t>DANIEL PRICE</t>
  </si>
  <si>
    <t>ADAM BAKER</t>
  </si>
  <si>
    <t>LBZ</t>
  </si>
  <si>
    <t>JOSHUA BARZILAI</t>
  </si>
  <si>
    <t>PETER SKINNER</t>
  </si>
  <si>
    <t>KLARA JEPSON</t>
  </si>
  <si>
    <t>HANNAH GALLAGHER</t>
  </si>
  <si>
    <t>OLIVIA GEDDES</t>
  </si>
  <si>
    <t>JASMINE SPENCER</t>
  </si>
  <si>
    <t>HANNAH PEMBLE</t>
  </si>
  <si>
    <t>LIBBY GEDDES</t>
  </si>
  <si>
    <t>LILY STRATFORD</t>
  </si>
  <si>
    <t>Senior Men</t>
  </si>
  <si>
    <t>Senior Women</t>
  </si>
  <si>
    <t>Senior C1 Women</t>
  </si>
  <si>
    <t>U23 Men</t>
  </si>
  <si>
    <t>U23 Women</t>
  </si>
  <si>
    <t>U18 Men</t>
  </si>
  <si>
    <t>U18 Women</t>
  </si>
  <si>
    <t>U18 C1 Men</t>
  </si>
  <si>
    <t>AREG SARKISYAN</t>
  </si>
  <si>
    <t>FABIO GOHAR</t>
  </si>
  <si>
    <t>2022 EUROS BM HC</t>
  </si>
  <si>
    <t>HC achieved at Euors</t>
  </si>
  <si>
    <t>Euros Result</t>
  </si>
  <si>
    <t>2nd</t>
  </si>
  <si>
    <t>6th</t>
  </si>
  <si>
    <t>Luke</t>
  </si>
  <si>
    <t>James (SC)</t>
  </si>
  <si>
    <t>5th</t>
  </si>
  <si>
    <t>7th</t>
  </si>
  <si>
    <t>8th</t>
  </si>
  <si>
    <t>Comments</t>
  </si>
  <si>
    <t>11th</t>
  </si>
  <si>
    <t>3rd</t>
  </si>
  <si>
    <t>9th</t>
  </si>
  <si>
    <t>D&amp;H 4th</t>
  </si>
  <si>
    <t>KEITH MOULE</t>
  </si>
  <si>
    <t>EMMA RUSSELL</t>
  </si>
  <si>
    <t>JOSEPH GALLIERS</t>
  </si>
  <si>
    <t>AIDAN TEEUWEN</t>
  </si>
  <si>
    <t>Name 2</t>
  </si>
  <si>
    <t>Name 1</t>
  </si>
  <si>
    <t>Comment</t>
  </si>
  <si>
    <t>Junior Men C2</t>
  </si>
  <si>
    <t>Junior Men K2</t>
  </si>
  <si>
    <t>Junior Women K2</t>
  </si>
  <si>
    <t>GRETAL ROESA</t>
  </si>
  <si>
    <t>4th</t>
  </si>
  <si>
    <t xml:space="preserve">6th </t>
  </si>
  <si>
    <t>Based on Jimbo &amp; Charlie being HC 2 at Euros. Based on AV speeds.</t>
  </si>
  <si>
    <t>Benched against Charlie Smith U23 K1.</t>
  </si>
  <si>
    <t>Charlie Smith used to benchmark all atheltes. Assumed performance to be in line with 2022 Euros. HC2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</si>
</sst>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12529"/>
      <name val="Segoe UI"/>
      <family val="2"/>
    </font>
    <font>
      <b/>
      <sz val="12"/>
      <color rgb="FF212529"/>
      <name val="Segoe UI"/>
      <family val="2"/>
    </font>
    <font>
      <b/>
      <sz val="11"/>
      <color rgb="FF21252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3" xfId="0" applyBorder="1"/>
    <xf numFmtId="0" fontId="0" fillId="0" borderId="3" xfId="0" applyFill="1" applyBorder="1"/>
    <xf numFmtId="0" fontId="5" fillId="0" borderId="3" xfId="0" applyFont="1" applyFill="1" applyBorder="1" applyAlignment="1">
      <alignment vertical="top" wrapText="1"/>
    </xf>
    <xf numFmtId="21" fontId="5" fillId="0" borderId="3" xfId="0" applyNumberFormat="1" applyFont="1" applyFill="1" applyBorder="1" applyAlignment="1">
      <alignment vertical="top" wrapText="1"/>
    </xf>
    <xf numFmtId="9" fontId="5" fillId="0" borderId="3" xfId="1" applyFont="1" applyFill="1" applyBorder="1" applyAlignment="1">
      <alignment vertical="top" wrapText="1"/>
    </xf>
    <xf numFmtId="21" fontId="0" fillId="0" borderId="3" xfId="0" applyNumberFormat="1" applyFill="1" applyBorder="1"/>
    <xf numFmtId="164" fontId="0" fillId="0" borderId="0" xfId="0" applyNumberFormat="1"/>
    <xf numFmtId="0" fontId="6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164" fontId="0" fillId="0" borderId="3" xfId="0" applyNumberFormat="1" applyBorder="1"/>
    <xf numFmtId="0" fontId="6" fillId="0" borderId="3" xfId="0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0" fillId="0" borderId="0" xfId="0" applyFill="1"/>
    <xf numFmtId="9" fontId="5" fillId="0" borderId="3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21" fontId="5" fillId="0" borderId="2" xfId="0" applyNumberFormat="1" applyFont="1" applyFill="1" applyBorder="1" applyAlignment="1">
      <alignment vertical="top" wrapText="1"/>
    </xf>
    <xf numFmtId="9" fontId="5" fillId="0" borderId="2" xfId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21" fontId="5" fillId="0" borderId="1" xfId="0" applyNumberFormat="1" applyFont="1" applyFill="1" applyBorder="1" applyAlignment="1">
      <alignment vertical="top" wrapText="1"/>
    </xf>
    <xf numFmtId="9" fontId="5" fillId="0" borderId="1" xfId="1" applyFont="1" applyFill="1" applyBorder="1" applyAlignment="1">
      <alignment vertical="top" wrapText="1"/>
    </xf>
    <xf numFmtId="9" fontId="5" fillId="0" borderId="1" xfId="0" applyNumberFormat="1" applyFont="1" applyFill="1" applyBorder="1" applyAlignment="1">
      <alignment vertical="top" wrapText="1"/>
    </xf>
    <xf numFmtId="0" fontId="0" fillId="0" borderId="0" xfId="0" applyFont="1" applyFill="1"/>
    <xf numFmtId="0" fontId="3" fillId="0" borderId="3" xfId="0" applyFont="1" applyFill="1" applyBorder="1" applyAlignment="1">
      <alignment horizontal="center" vertical="top" wrapText="1"/>
    </xf>
    <xf numFmtId="9" fontId="3" fillId="0" borderId="3" xfId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9" fontId="0" fillId="0" borderId="3" xfId="1" applyFont="1" applyFill="1" applyBorder="1"/>
    <xf numFmtId="9" fontId="0" fillId="0" borderId="0" xfId="1" applyFont="1" applyFill="1"/>
    <xf numFmtId="0" fontId="7" fillId="0" borderId="0" xfId="0" applyFont="1" applyFill="1"/>
    <xf numFmtId="164" fontId="0" fillId="3" borderId="3" xfId="0" applyNumberFormat="1" applyFill="1" applyBorder="1" applyAlignment="1">
      <alignment horizontal="center"/>
    </xf>
    <xf numFmtId="0" fontId="0" fillId="3" borderId="3" xfId="0" applyFill="1" applyBorder="1"/>
    <xf numFmtId="0" fontId="0" fillId="0" borderId="0" xfId="0" applyAlignment="1">
      <alignment horizontal="center"/>
    </xf>
    <xf numFmtId="0" fontId="0" fillId="4" borderId="3" xfId="0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21" fontId="0" fillId="0" borderId="3" xfId="0" applyNumberFormat="1" applyBorder="1" applyAlignment="1">
      <alignment horizontal="center"/>
    </xf>
    <xf numFmtId="0" fontId="6" fillId="0" borderId="0" xfId="0" applyFont="1"/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21" fontId="0" fillId="0" borderId="3" xfId="0" applyNumberFormat="1" applyBorder="1"/>
    <xf numFmtId="9" fontId="0" fillId="0" borderId="3" xfId="0" applyNumberFormat="1" applyBorder="1"/>
    <xf numFmtId="9" fontId="0" fillId="0" borderId="3" xfId="1" applyFon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4" fillId="0" borderId="15" xfId="0" applyFont="1" applyFill="1" applyBorder="1" applyAlignment="1">
      <alignment horizontal="center" vertical="top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21" fontId="0" fillId="0" borderId="20" xfId="0" applyNumberFormat="1" applyBorder="1"/>
    <xf numFmtId="9" fontId="0" fillId="0" borderId="20" xfId="1" applyFont="1" applyBorder="1"/>
    <xf numFmtId="0" fontId="0" fillId="0" borderId="21" xfId="0" applyBorder="1"/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6" fillId="0" borderId="15" xfId="0" applyFont="1" applyFill="1" applyBorder="1" applyAlignment="1">
      <alignment horizontal="center"/>
    </xf>
    <xf numFmtId="0" fontId="6" fillId="0" borderId="16" xfId="0" applyFont="1" applyBorder="1"/>
    <xf numFmtId="0" fontId="6" fillId="0" borderId="13" xfId="0" applyFont="1" applyBorder="1"/>
    <xf numFmtId="21" fontId="0" fillId="0" borderId="12" xfId="0" applyNumberFormat="1" applyBorder="1"/>
    <xf numFmtId="9" fontId="0" fillId="0" borderId="12" xfId="1" applyFont="1" applyBorder="1"/>
    <xf numFmtId="21" fontId="6" fillId="0" borderId="13" xfId="0" applyNumberFormat="1" applyFont="1" applyBorder="1"/>
    <xf numFmtId="21" fontId="0" fillId="0" borderId="20" xfId="0" applyNumberFormat="1" applyBorder="1" applyAlignment="1">
      <alignment horizontal="center"/>
    </xf>
    <xf numFmtId="21" fontId="0" fillId="0" borderId="12" xfId="0" applyNumberFormat="1" applyBorder="1" applyAlignment="1">
      <alignment horizontal="center"/>
    </xf>
    <xf numFmtId="9" fontId="0" fillId="0" borderId="20" xfId="0" applyNumberFormat="1" applyBorder="1"/>
    <xf numFmtId="0" fontId="4" fillId="0" borderId="22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4" xfId="0" applyFont="1" applyFill="1" applyBorder="1" applyAlignment="1">
      <alignment horizontal="center" vertical="top" wrapText="1"/>
    </xf>
    <xf numFmtId="0" fontId="6" fillId="0" borderId="25" xfId="0" applyFont="1" applyBorder="1"/>
    <xf numFmtId="0" fontId="6" fillId="0" borderId="26" xfId="0" applyFont="1" applyBorder="1"/>
    <xf numFmtId="0" fontId="0" fillId="0" borderId="27" xfId="0" applyBorder="1"/>
    <xf numFmtId="0" fontId="0" fillId="0" borderId="28" xfId="0" applyBorder="1"/>
    <xf numFmtId="0" fontId="6" fillId="0" borderId="17" xfId="0" applyFont="1" applyBorder="1"/>
    <xf numFmtId="21" fontId="6" fillId="0" borderId="15" xfId="0" applyNumberFormat="1" applyFont="1" applyBorder="1"/>
    <xf numFmtId="0" fontId="5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center" vertical="top" wrapText="1"/>
    </xf>
    <xf numFmtId="0" fontId="0" fillId="0" borderId="26" xfId="0" applyBorder="1"/>
    <xf numFmtId="0" fontId="4" fillId="0" borderId="14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center" vertical="top"/>
    </xf>
    <xf numFmtId="0" fontId="0" fillId="0" borderId="2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21" fontId="0" fillId="0" borderId="20" xfId="0" applyNumberFormat="1" applyFill="1" applyBorder="1" applyAlignment="1">
      <alignment horizontal="center"/>
    </xf>
    <xf numFmtId="21" fontId="0" fillId="0" borderId="3" xfId="0" applyNumberFormat="1" applyFill="1" applyBorder="1" applyAlignment="1">
      <alignment horizontal="center"/>
    </xf>
    <xf numFmtId="21" fontId="6" fillId="0" borderId="13" xfId="0" applyNumberFormat="1" applyFont="1" applyFill="1" applyBorder="1" applyAlignment="1">
      <alignment horizontal="center"/>
    </xf>
    <xf numFmtId="21" fontId="0" fillId="0" borderId="12" xfId="0" applyNumberFormat="1" applyFill="1" applyBorder="1" applyAlignment="1">
      <alignment horizontal="center"/>
    </xf>
    <xf numFmtId="21" fontId="6" fillId="0" borderId="1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3" xfId="0" applyFont="1" applyFill="1" applyBorder="1" applyAlignment="1">
      <alignment vertical="top" wrapText="1"/>
    </xf>
    <xf numFmtId="21" fontId="2" fillId="0" borderId="3" xfId="0" applyNumberFormat="1" applyFont="1" applyFill="1" applyBorder="1" applyAlignment="1">
      <alignment vertical="top" wrapText="1"/>
    </xf>
    <xf numFmtId="9" fontId="2" fillId="0" borderId="3" xfId="1" applyFont="1" applyFill="1" applyBorder="1" applyAlignment="1">
      <alignment vertical="top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1" sqref="E11"/>
    </sheetView>
  </sheetViews>
  <sheetFormatPr baseColWidth="10" defaultColWidth="8.83203125" defaultRowHeight="15" x14ac:dyDescent="0.2"/>
  <cols>
    <col min="1" max="1" width="12.5" customWidth="1"/>
    <col min="2" max="2" width="24.6640625" bestFit="1" customWidth="1"/>
    <col min="10" max="10" width="8.83203125" style="35"/>
    <col min="11" max="11" width="19.6640625" style="35" customWidth="1"/>
    <col min="12" max="13" width="8.83203125" style="35"/>
    <col min="14" max="14" width="2.33203125" style="35" customWidth="1"/>
    <col min="15" max="16" width="8.83203125" style="35"/>
    <col min="17" max="17" width="93.5" bestFit="1" customWidth="1"/>
  </cols>
  <sheetData>
    <row r="1" spans="1:17" ht="16" thickBot="1" x14ac:dyDescent="0.25"/>
    <row r="2" spans="1:17" ht="46" thickBot="1" x14ac:dyDescent="0.25">
      <c r="A2" s="78" t="s">
        <v>180</v>
      </c>
      <c r="B2" s="79" t="s">
        <v>9</v>
      </c>
      <c r="C2" s="79" t="s">
        <v>12</v>
      </c>
      <c r="D2" s="79" t="s">
        <v>10</v>
      </c>
      <c r="E2" s="79" t="s">
        <v>11</v>
      </c>
      <c r="F2" s="79" t="s">
        <v>181</v>
      </c>
      <c r="G2" s="79" t="s">
        <v>76</v>
      </c>
      <c r="H2" s="79" t="s">
        <v>77</v>
      </c>
      <c r="I2" s="79" t="s">
        <v>78</v>
      </c>
      <c r="J2" s="79" t="s">
        <v>135</v>
      </c>
      <c r="K2" s="80" t="s">
        <v>129</v>
      </c>
      <c r="L2" s="79" t="s">
        <v>160</v>
      </c>
      <c r="M2" s="79" t="s">
        <v>210</v>
      </c>
      <c r="N2" s="81"/>
      <c r="O2" s="79" t="s">
        <v>212</v>
      </c>
      <c r="P2" s="79" t="s">
        <v>211</v>
      </c>
      <c r="Q2" s="82" t="s">
        <v>220</v>
      </c>
    </row>
    <row r="3" spans="1:17" s="40" customFormat="1" x14ac:dyDescent="0.2">
      <c r="A3" s="67" t="s">
        <v>200</v>
      </c>
      <c r="B3" s="68"/>
      <c r="C3" s="68"/>
      <c r="D3" s="68"/>
      <c r="E3" s="68"/>
      <c r="F3" s="68"/>
      <c r="G3" s="51"/>
      <c r="H3" s="51"/>
      <c r="I3" s="51"/>
      <c r="J3" s="51"/>
      <c r="K3" s="69"/>
      <c r="L3" s="51"/>
      <c r="M3" s="69"/>
      <c r="N3" s="69"/>
      <c r="O3" s="69"/>
      <c r="P3" s="69"/>
      <c r="Q3" s="70"/>
    </row>
    <row r="4" spans="1:17" x14ac:dyDescent="0.2">
      <c r="A4" s="53">
        <v>1</v>
      </c>
      <c r="B4" s="1" t="s">
        <v>27</v>
      </c>
      <c r="C4" s="1">
        <v>1</v>
      </c>
      <c r="D4" s="1" t="s">
        <v>16</v>
      </c>
      <c r="E4" s="1" t="s">
        <v>17</v>
      </c>
      <c r="F4" s="45">
        <v>7.7453703703703705E-2</v>
      </c>
      <c r="G4" s="1">
        <v>26</v>
      </c>
      <c r="H4" s="46">
        <v>1</v>
      </c>
      <c r="I4" s="45">
        <f>SUM(F4/G4)</f>
        <v>2.978988603988604E-3</v>
      </c>
      <c r="J4" s="64">
        <v>3</v>
      </c>
      <c r="K4" s="64"/>
      <c r="L4" s="64">
        <v>0</v>
      </c>
      <c r="M4" s="64">
        <v>0</v>
      </c>
      <c r="N4" s="64"/>
      <c r="O4" s="64" t="s">
        <v>214</v>
      </c>
      <c r="P4" s="64"/>
      <c r="Q4" s="54" t="s">
        <v>239</v>
      </c>
    </row>
    <row r="5" spans="1:17" x14ac:dyDescent="0.2">
      <c r="A5" s="53">
        <v>2</v>
      </c>
      <c r="B5" s="1" t="s">
        <v>43</v>
      </c>
      <c r="C5" s="1">
        <v>1</v>
      </c>
      <c r="D5" s="1" t="s">
        <v>44</v>
      </c>
      <c r="E5" s="1" t="s">
        <v>17</v>
      </c>
      <c r="F5" s="45">
        <v>7.7465277777777772E-2</v>
      </c>
      <c r="G5" s="1">
        <v>26</v>
      </c>
      <c r="H5" s="47">
        <f>SUM(F5/$F$4)</f>
        <v>1.0001494321578002</v>
      </c>
      <c r="I5" s="45">
        <f t="shared" ref="I5:I13" si="0">SUM(F5/G5)</f>
        <v>2.9794337606837604E-3</v>
      </c>
      <c r="J5" s="64">
        <v>3</v>
      </c>
      <c r="K5" s="64"/>
      <c r="L5" s="64">
        <v>0</v>
      </c>
      <c r="M5" s="64">
        <v>0</v>
      </c>
      <c r="N5" s="64"/>
      <c r="O5" s="64"/>
      <c r="P5" s="64"/>
      <c r="Q5" s="54"/>
    </row>
    <row r="6" spans="1:17" x14ac:dyDescent="0.2">
      <c r="A6" s="53">
        <v>3</v>
      </c>
      <c r="B6" s="1" t="s">
        <v>85</v>
      </c>
      <c r="C6" s="1">
        <v>1</v>
      </c>
      <c r="D6" s="1" t="s">
        <v>6</v>
      </c>
      <c r="E6" s="1" t="s">
        <v>17</v>
      </c>
      <c r="F6" s="45">
        <v>7.7476851851851852E-2</v>
      </c>
      <c r="G6" s="1">
        <v>26</v>
      </c>
      <c r="H6" s="47">
        <f t="shared" ref="H6:H13" si="1">SUM(F6/$F$4)</f>
        <v>1.0002988643156008</v>
      </c>
      <c r="I6" s="45">
        <f t="shared" si="0"/>
        <v>2.9798789173789172E-3</v>
      </c>
      <c r="J6" s="64">
        <v>3</v>
      </c>
      <c r="K6" s="64"/>
      <c r="L6" s="64">
        <v>0</v>
      </c>
      <c r="M6" s="64">
        <v>0</v>
      </c>
      <c r="N6" s="64"/>
      <c r="O6" s="64"/>
      <c r="P6" s="64"/>
      <c r="Q6" s="54"/>
    </row>
    <row r="7" spans="1:17" x14ac:dyDescent="0.2">
      <c r="A7" s="53">
        <v>4</v>
      </c>
      <c r="B7" s="1" t="s">
        <v>15</v>
      </c>
      <c r="C7" s="1">
        <v>1</v>
      </c>
      <c r="D7" s="1" t="s">
        <v>16</v>
      </c>
      <c r="E7" s="1" t="s">
        <v>17</v>
      </c>
      <c r="F7" s="45">
        <v>7.7569444444444455E-2</v>
      </c>
      <c r="G7" s="1">
        <v>26</v>
      </c>
      <c r="H7" s="47">
        <f t="shared" si="1"/>
        <v>1.0014943215780037</v>
      </c>
      <c r="I7" s="45">
        <f t="shared" si="0"/>
        <v>2.9834401709401713E-3</v>
      </c>
      <c r="J7" s="64">
        <v>3</v>
      </c>
      <c r="K7" s="64"/>
      <c r="L7" s="64">
        <v>0</v>
      </c>
      <c r="M7" s="64">
        <v>0</v>
      </c>
      <c r="N7" s="64"/>
      <c r="O7" s="64" t="s">
        <v>221</v>
      </c>
      <c r="P7" s="64">
        <v>4</v>
      </c>
      <c r="Q7" s="54"/>
    </row>
    <row r="8" spans="1:17" x14ac:dyDescent="0.2">
      <c r="A8" s="53">
        <v>5</v>
      </c>
      <c r="B8" s="1" t="s">
        <v>14</v>
      </c>
      <c r="C8" s="1">
        <v>1</v>
      </c>
      <c r="D8" s="1" t="s">
        <v>16</v>
      </c>
      <c r="E8" s="1" t="s">
        <v>17</v>
      </c>
      <c r="F8" s="45">
        <v>7.9062499999999994E-2</v>
      </c>
      <c r="G8" s="1">
        <v>26</v>
      </c>
      <c r="H8" s="47">
        <f t="shared" si="1"/>
        <v>1.0207710699342498</v>
      </c>
      <c r="I8" s="45">
        <f t="shared" si="0"/>
        <v>3.0408653846153845E-3</v>
      </c>
      <c r="J8" s="64">
        <v>4</v>
      </c>
      <c r="K8" s="64"/>
      <c r="L8" s="64">
        <v>0</v>
      </c>
      <c r="M8" s="64">
        <v>0</v>
      </c>
      <c r="N8" s="64"/>
      <c r="O8" s="64"/>
      <c r="P8" s="64"/>
      <c r="Q8" s="54"/>
    </row>
    <row r="9" spans="1:17" x14ac:dyDescent="0.2">
      <c r="A9" s="53">
        <v>6</v>
      </c>
      <c r="B9" s="1" t="s">
        <v>86</v>
      </c>
      <c r="C9" s="1">
        <v>1</v>
      </c>
      <c r="D9" s="1" t="s">
        <v>87</v>
      </c>
      <c r="E9" s="1" t="s">
        <v>17</v>
      </c>
      <c r="F9" s="45">
        <v>7.9074074074074074E-2</v>
      </c>
      <c r="G9" s="1">
        <v>26</v>
      </c>
      <c r="H9" s="47">
        <f t="shared" si="1"/>
        <v>1.0209205020920502</v>
      </c>
      <c r="I9" s="45">
        <f t="shared" si="0"/>
        <v>3.0413105413105413E-3</v>
      </c>
      <c r="J9" s="64">
        <v>4</v>
      </c>
      <c r="K9" s="64"/>
      <c r="L9" s="64">
        <v>0</v>
      </c>
      <c r="M9" s="64">
        <v>0</v>
      </c>
      <c r="N9" s="64"/>
      <c r="O9" s="64"/>
      <c r="P9" s="64"/>
      <c r="Q9" s="54"/>
    </row>
    <row r="10" spans="1:17" x14ac:dyDescent="0.2">
      <c r="A10" s="53">
        <v>7</v>
      </c>
      <c r="B10" s="1" t="s">
        <v>30</v>
      </c>
      <c r="C10" s="1">
        <v>1</v>
      </c>
      <c r="D10" s="1" t="s">
        <v>31</v>
      </c>
      <c r="E10" s="1" t="s">
        <v>17</v>
      </c>
      <c r="F10" s="45">
        <v>7.9398148148148148E-2</v>
      </c>
      <c r="G10" s="1">
        <v>26</v>
      </c>
      <c r="H10" s="47">
        <f t="shared" si="1"/>
        <v>1.0251046025104602</v>
      </c>
      <c r="I10" s="45">
        <f t="shared" si="0"/>
        <v>3.0537749287749289E-3</v>
      </c>
      <c r="J10" s="64">
        <v>4</v>
      </c>
      <c r="K10" s="64"/>
      <c r="L10" s="64">
        <v>0</v>
      </c>
      <c r="M10" s="64">
        <v>0</v>
      </c>
      <c r="N10" s="64"/>
      <c r="O10" s="64"/>
      <c r="P10" s="64"/>
      <c r="Q10" s="54"/>
    </row>
    <row r="11" spans="1:17" x14ac:dyDescent="0.2">
      <c r="A11" s="53">
        <v>8</v>
      </c>
      <c r="B11" s="1" t="s">
        <v>29</v>
      </c>
      <c r="C11" s="1">
        <v>1</v>
      </c>
      <c r="D11" s="1" t="s">
        <v>31</v>
      </c>
      <c r="E11" s="1" t="s">
        <v>17</v>
      </c>
      <c r="F11" s="45">
        <v>7.9409722222222215E-2</v>
      </c>
      <c r="G11" s="1">
        <v>26</v>
      </c>
      <c r="H11" s="47">
        <f t="shared" si="1"/>
        <v>1.0252540346682606</v>
      </c>
      <c r="I11" s="45">
        <f t="shared" si="0"/>
        <v>3.0542200854700853E-3</v>
      </c>
      <c r="J11" s="64">
        <v>4</v>
      </c>
      <c r="K11" s="64"/>
      <c r="L11" s="64">
        <v>0</v>
      </c>
      <c r="M11" s="64">
        <v>0</v>
      </c>
      <c r="N11" s="64"/>
      <c r="O11" s="64"/>
      <c r="P11" s="64"/>
      <c r="Q11" s="54"/>
    </row>
    <row r="12" spans="1:17" x14ac:dyDescent="0.2">
      <c r="A12" s="53">
        <v>9</v>
      </c>
      <c r="B12" s="1" t="s">
        <v>42</v>
      </c>
      <c r="C12" s="1">
        <v>2</v>
      </c>
      <c r="D12" s="1" t="s">
        <v>44</v>
      </c>
      <c r="E12" s="1" t="s">
        <v>17</v>
      </c>
      <c r="F12" s="45">
        <v>7.9456018518518523E-2</v>
      </c>
      <c r="G12" s="1">
        <v>26</v>
      </c>
      <c r="H12" s="47">
        <f t="shared" si="1"/>
        <v>1.0258517632994621</v>
      </c>
      <c r="I12" s="45">
        <f t="shared" si="0"/>
        <v>3.0560007122507125E-3</v>
      </c>
      <c r="J12" s="64">
        <v>5</v>
      </c>
      <c r="K12" s="64"/>
      <c r="L12" s="64">
        <v>0</v>
      </c>
      <c r="M12" s="64">
        <v>0</v>
      </c>
      <c r="N12" s="64"/>
      <c r="O12" s="64"/>
      <c r="P12" s="64"/>
      <c r="Q12" s="54"/>
    </row>
    <row r="13" spans="1:17" ht="16" thickBot="1" x14ac:dyDescent="0.25">
      <c r="A13" s="55">
        <v>10</v>
      </c>
      <c r="B13" s="56" t="s">
        <v>32</v>
      </c>
      <c r="C13" s="56">
        <v>1</v>
      </c>
      <c r="D13" s="56" t="s">
        <v>2</v>
      </c>
      <c r="E13" s="56" t="s">
        <v>17</v>
      </c>
      <c r="F13" s="57">
        <v>7.9537037037037031E-2</v>
      </c>
      <c r="G13" s="56">
        <v>26</v>
      </c>
      <c r="H13" s="58">
        <f t="shared" si="1"/>
        <v>1.0268977884040644</v>
      </c>
      <c r="I13" s="57">
        <f t="shared" si="0"/>
        <v>3.0591168091168089E-3</v>
      </c>
      <c r="J13" s="98">
        <v>5</v>
      </c>
      <c r="K13" s="98"/>
      <c r="L13" s="98">
        <v>0</v>
      </c>
      <c r="M13" s="98">
        <v>0</v>
      </c>
      <c r="N13" s="98"/>
      <c r="O13" s="98"/>
      <c r="P13" s="98"/>
      <c r="Q13" s="59"/>
    </row>
    <row r="14" spans="1:17" s="40" customFormat="1" x14ac:dyDescent="0.2">
      <c r="A14" s="83" t="s">
        <v>201</v>
      </c>
      <c r="B14" s="71"/>
      <c r="C14" s="71"/>
      <c r="D14" s="71"/>
      <c r="E14" s="71"/>
      <c r="F14" s="71"/>
      <c r="G14" s="71"/>
      <c r="H14" s="71"/>
      <c r="I14" s="71"/>
      <c r="J14" s="100"/>
      <c r="K14" s="100"/>
      <c r="L14" s="100"/>
      <c r="M14" s="100"/>
      <c r="N14" s="100"/>
      <c r="O14" s="100"/>
      <c r="P14" s="100"/>
      <c r="Q14" s="84"/>
    </row>
    <row r="15" spans="1:17" x14ac:dyDescent="0.2">
      <c r="A15" s="53">
        <v>1</v>
      </c>
      <c r="B15" s="1" t="s">
        <v>46</v>
      </c>
      <c r="C15" s="1">
        <v>2</v>
      </c>
      <c r="D15" s="1" t="s">
        <v>20</v>
      </c>
      <c r="E15" s="1" t="s">
        <v>48</v>
      </c>
      <c r="F15" s="45">
        <v>8.3738425925925938E-2</v>
      </c>
      <c r="G15" s="1">
        <v>26</v>
      </c>
      <c r="H15" s="47">
        <v>1</v>
      </c>
      <c r="I15" s="45">
        <f t="shared" ref="I15:I18" si="2">SUM(F15/G15)</f>
        <v>3.2207086894586899E-3</v>
      </c>
      <c r="J15" s="64">
        <v>8</v>
      </c>
      <c r="K15" s="64"/>
      <c r="L15" s="64">
        <v>8</v>
      </c>
      <c r="M15" s="64">
        <v>9</v>
      </c>
      <c r="N15" s="64"/>
      <c r="O15" s="64" t="s">
        <v>213</v>
      </c>
      <c r="P15" s="64">
        <v>8</v>
      </c>
      <c r="Q15" s="54"/>
    </row>
    <row r="16" spans="1:17" x14ac:dyDescent="0.2">
      <c r="A16" s="53">
        <v>2</v>
      </c>
      <c r="B16" s="1" t="s">
        <v>183</v>
      </c>
      <c r="C16" s="1">
        <v>2</v>
      </c>
      <c r="D16" s="1" t="s">
        <v>44</v>
      </c>
      <c r="E16" s="1" t="s">
        <v>48</v>
      </c>
      <c r="F16" s="45">
        <v>8.3749999999999991E-2</v>
      </c>
      <c r="G16" s="1">
        <v>26</v>
      </c>
      <c r="H16" s="47">
        <f>SUM(F16/$F$15)</f>
        <v>1.0001382170006907</v>
      </c>
      <c r="I16" s="45">
        <f t="shared" si="2"/>
        <v>3.2211538461538458E-3</v>
      </c>
      <c r="J16" s="64">
        <v>8</v>
      </c>
      <c r="K16" s="64"/>
      <c r="L16" s="64">
        <v>8</v>
      </c>
      <c r="M16" s="64">
        <v>9</v>
      </c>
      <c r="N16" s="64"/>
      <c r="O16" s="64"/>
      <c r="P16" s="64"/>
      <c r="Q16" s="54"/>
    </row>
    <row r="17" spans="1:17" x14ac:dyDescent="0.2">
      <c r="A17" s="53">
        <v>3</v>
      </c>
      <c r="B17" s="1" t="s">
        <v>184</v>
      </c>
      <c r="C17" s="1">
        <v>2</v>
      </c>
      <c r="D17" s="1" t="s">
        <v>2</v>
      </c>
      <c r="E17" s="1" t="s">
        <v>48</v>
      </c>
      <c r="F17" s="45">
        <v>8.5451388888888882E-2</v>
      </c>
      <c r="G17" s="1">
        <v>26</v>
      </c>
      <c r="H17" s="47">
        <f t="shared" ref="H17:H18" si="3">SUM(F17/$F$15)</f>
        <v>1.0204561161022803</v>
      </c>
      <c r="I17" s="45">
        <f t="shared" si="2"/>
        <v>3.2865918803418803E-3</v>
      </c>
      <c r="J17" s="64">
        <v>9</v>
      </c>
      <c r="K17" s="64"/>
      <c r="L17" s="64">
        <v>8</v>
      </c>
      <c r="M17" s="64">
        <v>9</v>
      </c>
      <c r="N17" s="64"/>
      <c r="O17" s="64"/>
      <c r="P17" s="64"/>
      <c r="Q17" s="54"/>
    </row>
    <row r="18" spans="1:17" ht="16" thickBot="1" x14ac:dyDescent="0.25">
      <c r="A18" s="85">
        <v>4</v>
      </c>
      <c r="B18" s="48" t="s">
        <v>93</v>
      </c>
      <c r="C18" s="48">
        <v>2</v>
      </c>
      <c r="D18" s="48" t="s">
        <v>44</v>
      </c>
      <c r="E18" s="48" t="s">
        <v>48</v>
      </c>
      <c r="F18" s="72">
        <v>8.7256944444444443E-2</v>
      </c>
      <c r="G18" s="48">
        <v>26</v>
      </c>
      <c r="H18" s="73">
        <f t="shared" si="3"/>
        <v>1.0420179682100896</v>
      </c>
      <c r="I18" s="72">
        <f t="shared" si="2"/>
        <v>3.3560363247863247E-3</v>
      </c>
      <c r="J18" s="60">
        <v>11</v>
      </c>
      <c r="K18" s="60"/>
      <c r="L18" s="60">
        <v>8</v>
      </c>
      <c r="M18" s="60">
        <v>9</v>
      </c>
      <c r="N18" s="60"/>
      <c r="O18" s="60"/>
      <c r="P18" s="60"/>
      <c r="Q18" s="86"/>
    </row>
    <row r="19" spans="1:17" s="40" customFormat="1" x14ac:dyDescent="0.2">
      <c r="A19" s="67" t="s">
        <v>202</v>
      </c>
      <c r="B19" s="68"/>
      <c r="C19" s="68"/>
      <c r="D19" s="68"/>
      <c r="E19" s="68"/>
      <c r="F19" s="68"/>
      <c r="G19" s="68"/>
      <c r="H19" s="68"/>
      <c r="I19" s="68"/>
      <c r="J19" s="69"/>
      <c r="K19" s="69"/>
      <c r="L19" s="69"/>
      <c r="M19" s="69"/>
      <c r="N19" s="69"/>
      <c r="O19" s="69"/>
      <c r="P19" s="69"/>
      <c r="Q19" s="70"/>
    </row>
    <row r="20" spans="1:17" ht="16" thickBot="1" x14ac:dyDescent="0.25">
      <c r="A20" s="55">
        <v>1</v>
      </c>
      <c r="B20" s="56" t="s">
        <v>95</v>
      </c>
      <c r="C20" s="56">
        <v>4</v>
      </c>
      <c r="D20" s="56" t="s">
        <v>16</v>
      </c>
      <c r="E20" s="56" t="s">
        <v>96</v>
      </c>
      <c r="F20" s="57">
        <v>4.7731481481481486E-2</v>
      </c>
      <c r="G20" s="56">
        <v>13</v>
      </c>
      <c r="H20" s="77">
        <v>1</v>
      </c>
      <c r="I20" s="57">
        <f t="shared" ref="I20" si="4">SUM(F20/G20)</f>
        <v>3.6716524216524218E-3</v>
      </c>
      <c r="J20" s="98">
        <v>17</v>
      </c>
      <c r="K20" s="101">
        <f>SUM(F20/G20)*26</f>
        <v>9.5462962962962972E-2</v>
      </c>
      <c r="L20" s="98">
        <v>17</v>
      </c>
      <c r="M20" s="98">
        <v>18</v>
      </c>
      <c r="N20" s="98"/>
      <c r="O20" s="98" t="s">
        <v>213</v>
      </c>
      <c r="P20" s="98">
        <v>18</v>
      </c>
      <c r="Q20" s="59"/>
    </row>
    <row r="21" spans="1:17" s="40" customFormat="1" x14ac:dyDescent="0.2">
      <c r="A21" s="67" t="s">
        <v>203</v>
      </c>
      <c r="B21" s="68"/>
      <c r="C21" s="68"/>
      <c r="D21" s="68"/>
      <c r="E21" s="68"/>
      <c r="F21" s="68"/>
      <c r="G21" s="68"/>
      <c r="H21" s="68"/>
      <c r="I21" s="68"/>
      <c r="J21" s="69"/>
      <c r="K21" s="69"/>
      <c r="L21" s="69"/>
      <c r="M21" s="69"/>
      <c r="N21" s="69"/>
      <c r="O21" s="69"/>
      <c r="P21" s="69"/>
      <c r="Q21" s="70"/>
    </row>
    <row r="22" spans="1:17" x14ac:dyDescent="0.2">
      <c r="A22" s="53">
        <v>1</v>
      </c>
      <c r="B22" s="1" t="s">
        <v>18</v>
      </c>
      <c r="C22" s="1">
        <v>1</v>
      </c>
      <c r="D22" s="1" t="s">
        <v>20</v>
      </c>
      <c r="E22" s="1" t="s">
        <v>17</v>
      </c>
      <c r="F22" s="45">
        <v>7.5648148148148145E-2</v>
      </c>
      <c r="G22" s="1">
        <v>26</v>
      </c>
      <c r="H22" s="46">
        <v>1</v>
      </c>
      <c r="I22" s="45">
        <f t="shared" ref="I22:I31" si="5">SUM(F22/G22)</f>
        <v>2.9095441595441596E-3</v>
      </c>
      <c r="J22" s="64">
        <v>2</v>
      </c>
      <c r="K22" s="64"/>
      <c r="L22" s="64">
        <v>2</v>
      </c>
      <c r="M22" s="64">
        <v>2</v>
      </c>
      <c r="N22" s="64"/>
      <c r="O22" s="64" t="s">
        <v>213</v>
      </c>
      <c r="P22" s="64">
        <v>2</v>
      </c>
      <c r="Q22" s="54" t="s">
        <v>240</v>
      </c>
    </row>
    <row r="23" spans="1:17" x14ac:dyDescent="0.2">
      <c r="A23" s="53">
        <v>2</v>
      </c>
      <c r="B23" s="1" t="s">
        <v>39</v>
      </c>
      <c r="C23" s="1">
        <v>1</v>
      </c>
      <c r="D23" s="1" t="s">
        <v>6</v>
      </c>
      <c r="E23" s="1" t="s">
        <v>17</v>
      </c>
      <c r="F23" s="45">
        <v>7.7905092592592595E-2</v>
      </c>
      <c r="G23" s="1">
        <v>26</v>
      </c>
      <c r="H23" s="47">
        <f>SUM(F23/$F$22)</f>
        <v>1.0298347613219094</v>
      </c>
      <c r="I23" s="45">
        <f t="shared" si="5"/>
        <v>2.9963497150997153E-3</v>
      </c>
      <c r="J23" s="64">
        <v>3</v>
      </c>
      <c r="K23" s="64"/>
      <c r="L23" s="64">
        <v>2</v>
      </c>
      <c r="M23" s="64">
        <v>2</v>
      </c>
      <c r="N23" s="64"/>
      <c r="O23" s="64" t="s">
        <v>223</v>
      </c>
      <c r="P23" s="64">
        <v>4</v>
      </c>
      <c r="Q23" s="54"/>
    </row>
    <row r="24" spans="1:17" x14ac:dyDescent="0.2">
      <c r="A24" s="53">
        <v>3</v>
      </c>
      <c r="B24" s="1" t="s">
        <v>33</v>
      </c>
      <c r="C24" s="1">
        <v>1</v>
      </c>
      <c r="D24" s="1" t="s">
        <v>34</v>
      </c>
      <c r="E24" s="1" t="s">
        <v>17</v>
      </c>
      <c r="F24" s="45">
        <v>7.8043981481481492E-2</v>
      </c>
      <c r="G24" s="1">
        <v>26</v>
      </c>
      <c r="H24" s="47">
        <f t="shared" ref="H24:H31" si="6">SUM(F24/$F$22)</f>
        <v>1.0316707466340271</v>
      </c>
      <c r="I24" s="45">
        <f t="shared" si="5"/>
        <v>3.0016915954415957E-3</v>
      </c>
      <c r="J24" s="64">
        <v>3</v>
      </c>
      <c r="K24" s="64"/>
      <c r="L24" s="64">
        <v>2</v>
      </c>
      <c r="M24" s="64">
        <v>2</v>
      </c>
      <c r="N24" s="64"/>
      <c r="O24" s="64"/>
      <c r="P24" s="64"/>
      <c r="Q24" s="54"/>
    </row>
    <row r="25" spans="1:17" x14ac:dyDescent="0.2">
      <c r="A25" s="53">
        <v>4</v>
      </c>
      <c r="B25" s="1" t="s">
        <v>22</v>
      </c>
      <c r="C25" s="1">
        <v>1</v>
      </c>
      <c r="D25" s="1" t="s">
        <v>16</v>
      </c>
      <c r="E25" s="1" t="s">
        <v>17</v>
      </c>
      <c r="F25" s="45">
        <v>7.8055555555555559E-2</v>
      </c>
      <c r="G25" s="1">
        <v>26</v>
      </c>
      <c r="H25" s="47">
        <f t="shared" si="6"/>
        <v>1.0318237454100367</v>
      </c>
      <c r="I25" s="45">
        <f t="shared" si="5"/>
        <v>3.0021367521367521E-3</v>
      </c>
      <c r="J25" s="64">
        <v>3</v>
      </c>
      <c r="K25" s="64"/>
      <c r="L25" s="64">
        <v>2</v>
      </c>
      <c r="M25" s="64">
        <v>2</v>
      </c>
      <c r="N25" s="64"/>
      <c r="O25" s="64"/>
      <c r="P25" s="64"/>
      <c r="Q25" s="54"/>
    </row>
    <row r="26" spans="1:17" x14ac:dyDescent="0.2">
      <c r="A26" s="53">
        <v>5</v>
      </c>
      <c r="B26" s="1" t="s">
        <v>185</v>
      </c>
      <c r="C26" s="1">
        <v>1</v>
      </c>
      <c r="D26" s="1" t="s">
        <v>24</v>
      </c>
      <c r="E26" s="1" t="s">
        <v>17</v>
      </c>
      <c r="F26" s="45">
        <v>7.8078703703703692E-2</v>
      </c>
      <c r="G26" s="1">
        <v>26</v>
      </c>
      <c r="H26" s="47">
        <f t="shared" si="6"/>
        <v>1.0321297429620562</v>
      </c>
      <c r="I26" s="45">
        <f t="shared" si="5"/>
        <v>3.0030270655270652E-3</v>
      </c>
      <c r="J26" s="64">
        <v>3</v>
      </c>
      <c r="K26" s="64"/>
      <c r="L26" s="64">
        <v>2</v>
      </c>
      <c r="M26" s="64">
        <v>2</v>
      </c>
      <c r="N26" s="64"/>
      <c r="O26" s="64"/>
      <c r="P26" s="64"/>
      <c r="Q26" s="54"/>
    </row>
    <row r="27" spans="1:17" x14ac:dyDescent="0.2">
      <c r="A27" s="53">
        <v>6</v>
      </c>
      <c r="B27" s="1" t="s">
        <v>26</v>
      </c>
      <c r="C27" s="1">
        <v>1</v>
      </c>
      <c r="D27" s="1" t="s">
        <v>16</v>
      </c>
      <c r="E27" s="1" t="s">
        <v>17</v>
      </c>
      <c r="F27" s="45">
        <v>8.2210648148148144E-2</v>
      </c>
      <c r="G27" s="1">
        <v>26</v>
      </c>
      <c r="H27" s="47">
        <f t="shared" si="6"/>
        <v>1.0867503059975521</v>
      </c>
      <c r="I27" s="45">
        <f t="shared" si="5"/>
        <v>3.1619480056980054E-3</v>
      </c>
      <c r="J27" s="64">
        <v>7</v>
      </c>
      <c r="K27" s="64"/>
      <c r="L27" s="64">
        <v>2</v>
      </c>
      <c r="M27" s="64">
        <v>2</v>
      </c>
      <c r="N27" s="64"/>
      <c r="O27" s="64"/>
      <c r="P27" s="64"/>
      <c r="Q27" s="54"/>
    </row>
    <row r="28" spans="1:17" x14ac:dyDescent="0.2">
      <c r="A28" s="53">
        <v>7</v>
      </c>
      <c r="B28" s="1" t="s">
        <v>79</v>
      </c>
      <c r="C28" s="1">
        <v>1</v>
      </c>
      <c r="D28" s="1" t="s">
        <v>2</v>
      </c>
      <c r="E28" s="1" t="s">
        <v>17</v>
      </c>
      <c r="F28" s="45">
        <v>8.2233796296296291E-2</v>
      </c>
      <c r="G28" s="1">
        <v>26</v>
      </c>
      <c r="H28" s="47">
        <f t="shared" si="6"/>
        <v>1.0870563035495715</v>
      </c>
      <c r="I28" s="45">
        <f t="shared" si="5"/>
        <v>3.162838319088319E-3</v>
      </c>
      <c r="J28" s="64">
        <v>7</v>
      </c>
      <c r="K28" s="64"/>
      <c r="L28" s="64">
        <v>2</v>
      </c>
      <c r="M28" s="64">
        <v>2</v>
      </c>
      <c r="N28" s="64"/>
      <c r="O28" s="64"/>
      <c r="P28" s="64"/>
      <c r="Q28" s="54"/>
    </row>
    <row r="29" spans="1:17" x14ac:dyDescent="0.2">
      <c r="A29" s="53">
        <v>8</v>
      </c>
      <c r="B29" s="1" t="s">
        <v>186</v>
      </c>
      <c r="C29" s="1">
        <v>2</v>
      </c>
      <c r="D29" s="1" t="s">
        <v>122</v>
      </c>
      <c r="E29" s="1" t="s">
        <v>17</v>
      </c>
      <c r="F29" s="45">
        <v>8.4652777777777785E-2</v>
      </c>
      <c r="G29" s="1">
        <v>26</v>
      </c>
      <c r="H29" s="47">
        <f t="shared" si="6"/>
        <v>1.1190330477356183</v>
      </c>
      <c r="I29" s="45">
        <f t="shared" si="5"/>
        <v>3.2558760683760687E-3</v>
      </c>
      <c r="J29" s="64">
        <v>9</v>
      </c>
      <c r="K29" s="64"/>
      <c r="L29" s="64">
        <v>2</v>
      </c>
      <c r="M29" s="64">
        <v>2</v>
      </c>
      <c r="N29" s="64"/>
      <c r="O29" s="64"/>
      <c r="P29" s="64"/>
      <c r="Q29" s="54"/>
    </row>
    <row r="30" spans="1:17" x14ac:dyDescent="0.2">
      <c r="A30" s="53">
        <v>9</v>
      </c>
      <c r="B30" s="1" t="s">
        <v>187</v>
      </c>
      <c r="C30" s="1">
        <v>2</v>
      </c>
      <c r="D30" s="1" t="s">
        <v>34</v>
      </c>
      <c r="E30" s="1" t="s">
        <v>17</v>
      </c>
      <c r="F30" s="45">
        <v>8.4664351851851852E-2</v>
      </c>
      <c r="G30" s="1">
        <v>26</v>
      </c>
      <c r="H30" s="47">
        <f t="shared" si="6"/>
        <v>1.1191860465116279</v>
      </c>
      <c r="I30" s="45">
        <f t="shared" si="5"/>
        <v>3.2563212250712251E-3</v>
      </c>
      <c r="J30" s="64">
        <v>9</v>
      </c>
      <c r="K30" s="64"/>
      <c r="L30" s="64">
        <v>2</v>
      </c>
      <c r="M30" s="64">
        <v>2</v>
      </c>
      <c r="N30" s="64"/>
      <c r="O30" s="64"/>
      <c r="P30" s="64"/>
      <c r="Q30" s="54"/>
    </row>
    <row r="31" spans="1:17" ht="16" thickBot="1" x14ac:dyDescent="0.25">
      <c r="A31" s="55">
        <v>10</v>
      </c>
      <c r="B31" s="56" t="s">
        <v>188</v>
      </c>
      <c r="C31" s="56">
        <v>2</v>
      </c>
      <c r="D31" s="56" t="s">
        <v>2</v>
      </c>
      <c r="E31" s="56" t="s">
        <v>17</v>
      </c>
      <c r="F31" s="57">
        <v>8.4976851851851845E-2</v>
      </c>
      <c r="G31" s="56">
        <v>26</v>
      </c>
      <c r="H31" s="58">
        <f t="shared" si="6"/>
        <v>1.1233170134638923</v>
      </c>
      <c r="I31" s="57">
        <f t="shared" si="5"/>
        <v>3.2683404558404554E-3</v>
      </c>
      <c r="J31" s="98">
        <v>9</v>
      </c>
      <c r="K31" s="98"/>
      <c r="L31" s="98">
        <v>2</v>
      </c>
      <c r="M31" s="98">
        <v>2</v>
      </c>
      <c r="N31" s="98"/>
      <c r="O31" s="98"/>
      <c r="P31" s="98"/>
      <c r="Q31" s="59"/>
    </row>
    <row r="32" spans="1:17" s="40" customFormat="1" x14ac:dyDescent="0.2">
      <c r="A32" s="83" t="s">
        <v>204</v>
      </c>
      <c r="B32" s="71"/>
      <c r="C32" s="71"/>
      <c r="D32" s="71"/>
      <c r="E32" s="71"/>
      <c r="F32" s="71"/>
      <c r="G32" s="71"/>
      <c r="H32" s="71"/>
      <c r="I32" s="71"/>
      <c r="J32" s="100"/>
      <c r="K32" s="100"/>
      <c r="L32" s="100"/>
      <c r="M32" s="100"/>
      <c r="N32" s="100"/>
      <c r="O32" s="100"/>
      <c r="P32" s="100"/>
      <c r="Q32" s="84"/>
    </row>
    <row r="33" spans="1:17" x14ac:dyDescent="0.2">
      <c r="A33" s="53">
        <v>1</v>
      </c>
      <c r="B33" s="1" t="s">
        <v>56</v>
      </c>
      <c r="C33" s="1">
        <v>3</v>
      </c>
      <c r="D33" s="1" t="s">
        <v>44</v>
      </c>
      <c r="E33" s="1" t="s">
        <v>48</v>
      </c>
      <c r="F33" s="45">
        <v>8.7268518518518523E-2</v>
      </c>
      <c r="G33" s="1">
        <v>26</v>
      </c>
      <c r="H33" s="46">
        <v>1</v>
      </c>
      <c r="I33" s="45">
        <f t="shared" ref="I33:I61" si="7">SUM(F33/G33)</f>
        <v>3.3564814814814816E-3</v>
      </c>
      <c r="J33" s="64">
        <v>11</v>
      </c>
      <c r="K33" s="64"/>
      <c r="L33" s="64">
        <v>9</v>
      </c>
      <c r="M33" s="64">
        <v>9</v>
      </c>
      <c r="N33" s="64"/>
      <c r="O33" s="64" t="s">
        <v>217</v>
      </c>
      <c r="P33" s="64">
        <v>10</v>
      </c>
      <c r="Q33" s="54"/>
    </row>
    <row r="34" spans="1:17" x14ac:dyDescent="0.2">
      <c r="A34" s="53">
        <v>2</v>
      </c>
      <c r="B34" s="1" t="s">
        <v>57</v>
      </c>
      <c r="C34" s="1">
        <v>3</v>
      </c>
      <c r="D34" s="1" t="s">
        <v>31</v>
      </c>
      <c r="E34" s="1" t="s">
        <v>48</v>
      </c>
      <c r="F34" s="45">
        <v>8.818287037037037E-2</v>
      </c>
      <c r="G34" s="1">
        <v>26</v>
      </c>
      <c r="H34" s="47">
        <f>SUM(F34/$F$33)</f>
        <v>1.0104774535809018</v>
      </c>
      <c r="I34" s="45">
        <f t="shared" si="7"/>
        <v>3.3916488603988604E-3</v>
      </c>
      <c r="J34" s="64">
        <v>11</v>
      </c>
      <c r="K34" s="64"/>
      <c r="L34" s="64">
        <v>9</v>
      </c>
      <c r="M34" s="64">
        <v>9</v>
      </c>
      <c r="N34" s="64"/>
      <c r="O34" s="64"/>
      <c r="P34" s="64"/>
      <c r="Q34" s="54"/>
    </row>
    <row r="35" spans="1:17" x14ac:dyDescent="0.2">
      <c r="A35" s="53">
        <v>3</v>
      </c>
      <c r="B35" s="1" t="s">
        <v>50</v>
      </c>
      <c r="C35" s="1">
        <v>3</v>
      </c>
      <c r="D35" s="1" t="s">
        <v>44</v>
      </c>
      <c r="E35" s="1" t="s">
        <v>48</v>
      </c>
      <c r="F35" s="45">
        <v>8.8206018518518517E-2</v>
      </c>
      <c r="G35" s="1">
        <v>26</v>
      </c>
      <c r="H35" s="47">
        <f t="shared" ref="H35:H37" si="8">SUM(F35/$F$33)</f>
        <v>1.0107427055702918</v>
      </c>
      <c r="I35" s="45">
        <f t="shared" si="7"/>
        <v>3.3925391737891736E-3</v>
      </c>
      <c r="J35" s="64">
        <v>12</v>
      </c>
      <c r="K35" s="64"/>
      <c r="L35" s="64">
        <v>9</v>
      </c>
      <c r="M35" s="64">
        <v>9</v>
      </c>
      <c r="N35" s="64"/>
      <c r="O35" s="64"/>
      <c r="P35" s="64"/>
      <c r="Q35" s="54"/>
    </row>
    <row r="36" spans="1:17" x14ac:dyDescent="0.2">
      <c r="A36" s="53">
        <v>4</v>
      </c>
      <c r="B36" s="1" t="s">
        <v>49</v>
      </c>
      <c r="C36" s="1">
        <v>3</v>
      </c>
      <c r="D36" s="1" t="s">
        <v>51</v>
      </c>
      <c r="E36" s="1" t="s">
        <v>48</v>
      </c>
      <c r="F36" s="45">
        <v>8.9872685185185194E-2</v>
      </c>
      <c r="G36" s="1">
        <v>26</v>
      </c>
      <c r="H36" s="47">
        <f t="shared" si="8"/>
        <v>1.0298408488063662</v>
      </c>
      <c r="I36" s="45">
        <f t="shared" si="7"/>
        <v>3.456641737891738E-3</v>
      </c>
      <c r="J36" s="64">
        <v>13</v>
      </c>
      <c r="K36" s="64"/>
      <c r="L36" s="64">
        <v>9</v>
      </c>
      <c r="M36" s="64">
        <v>9</v>
      </c>
      <c r="N36" s="64"/>
      <c r="O36" s="64"/>
      <c r="P36" s="64"/>
      <c r="Q36" s="54"/>
    </row>
    <row r="37" spans="1:17" ht="16" thickBot="1" x14ac:dyDescent="0.25">
      <c r="A37" s="85">
        <v>5</v>
      </c>
      <c r="B37" s="48" t="s">
        <v>55</v>
      </c>
      <c r="C37" s="48">
        <v>3</v>
      </c>
      <c r="D37" s="48" t="s">
        <v>20</v>
      </c>
      <c r="E37" s="48" t="s">
        <v>48</v>
      </c>
      <c r="F37" s="72">
        <v>9.2812500000000006E-2</v>
      </c>
      <c r="G37" s="48">
        <v>26</v>
      </c>
      <c r="H37" s="73">
        <f t="shared" si="8"/>
        <v>1.063527851458886</v>
      </c>
      <c r="I37" s="72">
        <f t="shared" si="7"/>
        <v>3.5697115384615385E-3</v>
      </c>
      <c r="J37" s="60">
        <v>15</v>
      </c>
      <c r="K37" s="60"/>
      <c r="L37" s="60">
        <v>9</v>
      </c>
      <c r="M37" s="60">
        <v>9</v>
      </c>
      <c r="N37" s="60"/>
      <c r="O37" s="60"/>
      <c r="P37" s="60"/>
      <c r="Q37" s="86"/>
    </row>
    <row r="38" spans="1:17" s="40" customFormat="1" x14ac:dyDescent="0.2">
      <c r="A38" s="67" t="s">
        <v>205</v>
      </c>
      <c r="B38" s="68"/>
      <c r="C38" s="68"/>
      <c r="D38" s="68"/>
      <c r="E38" s="68"/>
      <c r="F38" s="68"/>
      <c r="G38" s="68"/>
      <c r="H38" s="68"/>
      <c r="I38" s="68"/>
      <c r="J38" s="69"/>
      <c r="K38" s="69"/>
      <c r="L38" s="69"/>
      <c r="M38" s="69"/>
      <c r="N38" s="69"/>
      <c r="O38" s="69"/>
      <c r="P38" s="69"/>
      <c r="Q38" s="70"/>
    </row>
    <row r="39" spans="1:17" x14ac:dyDescent="0.2">
      <c r="A39" s="53"/>
      <c r="B39" s="1" t="s">
        <v>72</v>
      </c>
      <c r="C39" s="1"/>
      <c r="D39" s="1"/>
      <c r="E39" s="1"/>
      <c r="F39" s="1"/>
      <c r="G39" s="1"/>
      <c r="H39" s="1"/>
      <c r="I39" s="1"/>
      <c r="J39" s="64"/>
      <c r="K39" s="64"/>
      <c r="L39" s="64"/>
      <c r="M39" s="64"/>
      <c r="N39" s="64"/>
      <c r="O39" s="64" t="s">
        <v>218</v>
      </c>
      <c r="P39" s="64">
        <v>5</v>
      </c>
      <c r="Q39" s="54"/>
    </row>
    <row r="40" spans="1:17" x14ac:dyDescent="0.2">
      <c r="A40" s="53">
        <v>1</v>
      </c>
      <c r="B40" s="1" t="s">
        <v>97</v>
      </c>
      <c r="C40" s="1">
        <v>1</v>
      </c>
      <c r="D40" s="1" t="s">
        <v>91</v>
      </c>
      <c r="E40" s="1" t="s">
        <v>21</v>
      </c>
      <c r="F40" s="45">
        <v>5.9594907407407409E-2</v>
      </c>
      <c r="G40" s="1">
        <v>20</v>
      </c>
      <c r="H40" s="46">
        <v>1</v>
      </c>
      <c r="I40" s="45">
        <f t="shared" si="7"/>
        <v>2.9797453703703704E-3</v>
      </c>
      <c r="J40" s="64">
        <v>3</v>
      </c>
      <c r="K40" s="102">
        <f>SUM(F40/G40)*26</f>
        <v>7.7473379629629635E-2</v>
      </c>
      <c r="L40" s="64">
        <v>4</v>
      </c>
      <c r="M40" s="64">
        <v>4</v>
      </c>
      <c r="N40" s="64"/>
      <c r="O40" s="64" t="s">
        <v>219</v>
      </c>
      <c r="P40" s="64">
        <v>5</v>
      </c>
      <c r="Q40" s="54"/>
    </row>
    <row r="41" spans="1:17" x14ac:dyDescent="0.2">
      <c r="A41" s="53">
        <v>2</v>
      </c>
      <c r="B41" s="1" t="s">
        <v>64</v>
      </c>
      <c r="C41" s="1">
        <v>2</v>
      </c>
      <c r="D41" s="1" t="s">
        <v>66</v>
      </c>
      <c r="E41" s="1" t="s">
        <v>21</v>
      </c>
      <c r="F41" s="45">
        <v>6.0810185185185182E-2</v>
      </c>
      <c r="G41" s="1">
        <v>20</v>
      </c>
      <c r="H41" s="47">
        <f>SUM(F41/$F$40)</f>
        <v>1.0203923091862497</v>
      </c>
      <c r="I41" s="45">
        <f t="shared" si="7"/>
        <v>3.0405092592592593E-3</v>
      </c>
      <c r="J41" s="64">
        <v>4</v>
      </c>
      <c r="K41" s="102">
        <f t="shared" ref="K41:K61" si="9">SUM(F41/G41)*26</f>
        <v>7.9053240740740743E-2</v>
      </c>
      <c r="L41" s="64">
        <v>4</v>
      </c>
      <c r="M41" s="64">
        <v>4</v>
      </c>
      <c r="N41" s="64"/>
      <c r="O41" s="64"/>
      <c r="P41" s="64"/>
      <c r="Q41" s="54"/>
    </row>
    <row r="42" spans="1:17" x14ac:dyDescent="0.2">
      <c r="A42" s="53">
        <v>3</v>
      </c>
      <c r="B42" s="1" t="s">
        <v>99</v>
      </c>
      <c r="C42" s="1">
        <v>2</v>
      </c>
      <c r="D42" s="1" t="s">
        <v>100</v>
      </c>
      <c r="E42" s="1" t="s">
        <v>21</v>
      </c>
      <c r="F42" s="45">
        <v>6.190972222222222E-2</v>
      </c>
      <c r="G42" s="1">
        <v>20</v>
      </c>
      <c r="H42" s="47">
        <f t="shared" ref="H42:H48" si="10">SUM(F42/$F$40)</f>
        <v>1.0388424936880947</v>
      </c>
      <c r="I42" s="45">
        <f t="shared" si="7"/>
        <v>3.0954861111111109E-3</v>
      </c>
      <c r="J42" s="64">
        <v>5</v>
      </c>
      <c r="K42" s="102">
        <f t="shared" si="9"/>
        <v>8.0482638888888888E-2</v>
      </c>
      <c r="L42" s="64">
        <v>4</v>
      </c>
      <c r="M42" s="64">
        <v>4</v>
      </c>
      <c r="N42" s="64"/>
      <c r="O42" s="64"/>
      <c r="P42" s="64"/>
      <c r="Q42" s="54"/>
    </row>
    <row r="43" spans="1:17" x14ac:dyDescent="0.2">
      <c r="A43" s="53">
        <v>4</v>
      </c>
      <c r="B43" s="1" t="s">
        <v>61</v>
      </c>
      <c r="C43" s="1">
        <v>2</v>
      </c>
      <c r="D43" s="1" t="s">
        <v>62</v>
      </c>
      <c r="E43" s="1" t="s">
        <v>21</v>
      </c>
      <c r="F43" s="45">
        <v>6.3171296296296295E-2</v>
      </c>
      <c r="G43" s="1">
        <v>20</v>
      </c>
      <c r="H43" s="47">
        <f t="shared" si="10"/>
        <v>1.0600116527481063</v>
      </c>
      <c r="I43" s="45">
        <f t="shared" si="7"/>
        <v>3.1585648148148146E-3</v>
      </c>
      <c r="J43" s="64">
        <v>7</v>
      </c>
      <c r="K43" s="102">
        <f t="shared" si="9"/>
        <v>8.2122685185185174E-2</v>
      </c>
      <c r="L43" s="64">
        <v>4</v>
      </c>
      <c r="M43" s="64">
        <v>4</v>
      </c>
      <c r="N43" s="64"/>
      <c r="O43" s="64"/>
      <c r="P43" s="64"/>
      <c r="Q43" s="54"/>
    </row>
    <row r="44" spans="1:17" x14ac:dyDescent="0.2">
      <c r="A44" s="53">
        <v>5</v>
      </c>
      <c r="B44" s="1" t="s">
        <v>60</v>
      </c>
      <c r="C44" s="1">
        <v>2</v>
      </c>
      <c r="D44" s="1" t="s">
        <v>2</v>
      </c>
      <c r="E44" s="1" t="s">
        <v>21</v>
      </c>
      <c r="F44" s="45">
        <v>6.3287037037037031E-2</v>
      </c>
      <c r="G44" s="1">
        <v>20</v>
      </c>
      <c r="H44" s="47">
        <f t="shared" si="10"/>
        <v>1.061953777432511</v>
      </c>
      <c r="I44" s="45">
        <f t="shared" si="7"/>
        <v>3.1643518518518514E-3</v>
      </c>
      <c r="J44" s="64">
        <v>7</v>
      </c>
      <c r="K44" s="102">
        <f t="shared" si="9"/>
        <v>8.2273148148148137E-2</v>
      </c>
      <c r="L44" s="64">
        <v>4</v>
      </c>
      <c r="M44" s="64">
        <v>4</v>
      </c>
      <c r="N44" s="64"/>
      <c r="O44" s="64"/>
      <c r="P44" s="64"/>
      <c r="Q44" s="54"/>
    </row>
    <row r="45" spans="1:17" x14ac:dyDescent="0.2">
      <c r="A45" s="53">
        <v>6</v>
      </c>
      <c r="B45" s="1" t="s">
        <v>101</v>
      </c>
      <c r="C45" s="1">
        <v>2</v>
      </c>
      <c r="D45" s="1" t="s">
        <v>44</v>
      </c>
      <c r="E45" s="1" t="s">
        <v>21</v>
      </c>
      <c r="F45" s="45">
        <v>6.4224537037037038E-2</v>
      </c>
      <c r="G45" s="1">
        <v>20</v>
      </c>
      <c r="H45" s="47">
        <f t="shared" si="10"/>
        <v>1.0776849873761896</v>
      </c>
      <c r="I45" s="45">
        <f t="shared" si="7"/>
        <v>3.2112268518518518E-3</v>
      </c>
      <c r="J45" s="64">
        <v>8</v>
      </c>
      <c r="K45" s="102">
        <f t="shared" si="9"/>
        <v>8.3491898148148141E-2</v>
      </c>
      <c r="L45" s="64">
        <v>4</v>
      </c>
      <c r="M45" s="64">
        <v>4</v>
      </c>
      <c r="N45" s="64"/>
      <c r="O45" s="64"/>
      <c r="P45" s="64"/>
      <c r="Q45" s="54"/>
    </row>
    <row r="46" spans="1:17" x14ac:dyDescent="0.2">
      <c r="A46" s="53">
        <v>7</v>
      </c>
      <c r="B46" s="1" t="s">
        <v>114</v>
      </c>
      <c r="C46" s="1">
        <v>2</v>
      </c>
      <c r="D46" s="1" t="s">
        <v>91</v>
      </c>
      <c r="E46" s="1" t="s">
        <v>21</v>
      </c>
      <c r="F46" s="45">
        <v>6.4236111111111105E-2</v>
      </c>
      <c r="G46" s="1">
        <v>20</v>
      </c>
      <c r="H46" s="47">
        <f t="shared" si="10"/>
        <v>1.07787919984463</v>
      </c>
      <c r="I46" s="45">
        <f t="shared" si="7"/>
        <v>3.2118055555555554E-3</v>
      </c>
      <c r="J46" s="64">
        <v>8</v>
      </c>
      <c r="K46" s="102">
        <f t="shared" si="9"/>
        <v>8.3506944444444439E-2</v>
      </c>
      <c r="L46" s="64">
        <v>4</v>
      </c>
      <c r="M46" s="64">
        <v>4</v>
      </c>
      <c r="N46" s="64"/>
      <c r="O46" s="64"/>
      <c r="P46" s="64"/>
      <c r="Q46" s="54"/>
    </row>
    <row r="47" spans="1:17" x14ac:dyDescent="0.2">
      <c r="A47" s="53">
        <v>8</v>
      </c>
      <c r="B47" s="1" t="s">
        <v>189</v>
      </c>
      <c r="C47" s="1">
        <v>3</v>
      </c>
      <c r="D47" s="1" t="s">
        <v>190</v>
      </c>
      <c r="E47" s="1" t="s">
        <v>21</v>
      </c>
      <c r="F47" s="45">
        <v>6.582175925925926E-2</v>
      </c>
      <c r="G47" s="1">
        <v>20</v>
      </c>
      <c r="H47" s="47">
        <f t="shared" si="10"/>
        <v>1.104486308020975</v>
      </c>
      <c r="I47" s="45">
        <f t="shared" si="7"/>
        <v>3.2910879629629631E-3</v>
      </c>
      <c r="J47" s="64">
        <v>9</v>
      </c>
      <c r="K47" s="102">
        <f t="shared" si="9"/>
        <v>8.5568287037037047E-2</v>
      </c>
      <c r="L47" s="64">
        <v>4</v>
      </c>
      <c r="M47" s="64">
        <v>4</v>
      </c>
      <c r="N47" s="64"/>
      <c r="O47" s="64"/>
      <c r="P47" s="64"/>
      <c r="Q47" s="54"/>
    </row>
    <row r="48" spans="1:17" ht="16" thickBot="1" x14ac:dyDescent="0.25">
      <c r="A48" s="55">
        <v>9</v>
      </c>
      <c r="B48" s="56" t="s">
        <v>191</v>
      </c>
      <c r="C48" s="56">
        <v>3</v>
      </c>
      <c r="D48" s="56" t="s">
        <v>44</v>
      </c>
      <c r="E48" s="56" t="s">
        <v>21</v>
      </c>
      <c r="F48" s="57">
        <v>6.6122685185185187E-2</v>
      </c>
      <c r="G48" s="56">
        <v>20</v>
      </c>
      <c r="H48" s="58">
        <f t="shared" si="10"/>
        <v>1.1095358322004272</v>
      </c>
      <c r="I48" s="57">
        <f t="shared" si="7"/>
        <v>3.3061342592592595E-3</v>
      </c>
      <c r="J48" s="98">
        <v>10</v>
      </c>
      <c r="K48" s="101">
        <f t="shared" si="9"/>
        <v>8.5959490740740746E-2</v>
      </c>
      <c r="L48" s="98">
        <v>4</v>
      </c>
      <c r="M48" s="98">
        <v>4</v>
      </c>
      <c r="N48" s="98"/>
      <c r="O48" s="98"/>
      <c r="P48" s="98"/>
      <c r="Q48" s="59"/>
    </row>
    <row r="49" spans="1:17" s="40" customFormat="1" x14ac:dyDescent="0.2">
      <c r="A49" s="83" t="s">
        <v>206</v>
      </c>
      <c r="B49" s="71"/>
      <c r="C49" s="71"/>
      <c r="D49" s="71"/>
      <c r="E49" s="71"/>
      <c r="F49" s="71"/>
      <c r="G49" s="71"/>
      <c r="H49" s="71"/>
      <c r="I49" s="74"/>
      <c r="J49" s="100"/>
      <c r="K49" s="103"/>
      <c r="L49" s="100"/>
      <c r="M49" s="100"/>
      <c r="N49" s="100"/>
      <c r="O49" s="100"/>
      <c r="P49" s="100"/>
      <c r="Q49" s="84"/>
    </row>
    <row r="50" spans="1:17" x14ac:dyDescent="0.2">
      <c r="A50" s="53"/>
      <c r="B50" s="1" t="s">
        <v>235</v>
      </c>
      <c r="C50" s="1"/>
      <c r="D50" s="1"/>
      <c r="E50" s="1"/>
      <c r="F50" s="1"/>
      <c r="G50" s="1"/>
      <c r="H50" s="1"/>
      <c r="I50" s="45"/>
      <c r="J50" s="64"/>
      <c r="K50" s="102"/>
      <c r="L50" s="64"/>
      <c r="M50" s="64"/>
      <c r="N50" s="64"/>
      <c r="O50" s="64" t="s">
        <v>222</v>
      </c>
      <c r="P50" s="64">
        <v>13</v>
      </c>
      <c r="Q50" s="54"/>
    </row>
    <row r="51" spans="1:17" x14ac:dyDescent="0.2">
      <c r="A51" s="53">
        <v>1</v>
      </c>
      <c r="B51" s="1" t="s">
        <v>75</v>
      </c>
      <c r="C51" s="1">
        <v>3</v>
      </c>
      <c r="D51" s="1" t="s">
        <v>31</v>
      </c>
      <c r="E51" s="1" t="s">
        <v>3</v>
      </c>
      <c r="F51" s="45">
        <v>6.7395833333333335E-2</v>
      </c>
      <c r="G51" s="1">
        <v>20</v>
      </c>
      <c r="H51" s="46">
        <v>1</v>
      </c>
      <c r="I51" s="45">
        <f t="shared" si="7"/>
        <v>3.3697916666666668E-3</v>
      </c>
      <c r="J51" s="64">
        <v>11</v>
      </c>
      <c r="K51" s="102">
        <f t="shared" si="9"/>
        <v>8.7614583333333329E-2</v>
      </c>
      <c r="L51" s="64">
        <v>10</v>
      </c>
      <c r="M51" s="64">
        <v>12</v>
      </c>
      <c r="N51" s="64"/>
      <c r="O51" s="64"/>
      <c r="P51" s="64"/>
      <c r="Q51" s="54"/>
    </row>
    <row r="52" spans="1:17" x14ac:dyDescent="0.2">
      <c r="A52" s="53">
        <v>2</v>
      </c>
      <c r="B52" s="1" t="s">
        <v>47</v>
      </c>
      <c r="C52" s="1">
        <v>4</v>
      </c>
      <c r="D52" s="1" t="s">
        <v>20</v>
      </c>
      <c r="E52" s="1" t="s">
        <v>3</v>
      </c>
      <c r="F52" s="45">
        <v>6.7546296296296285E-2</v>
      </c>
      <c r="G52" s="1">
        <v>20</v>
      </c>
      <c r="H52" s="47">
        <f>SUM(F52/$F$51)</f>
        <v>1.0022325261892493</v>
      </c>
      <c r="I52" s="45">
        <f t="shared" si="7"/>
        <v>3.3773148148148143E-3</v>
      </c>
      <c r="J52" s="64">
        <v>11</v>
      </c>
      <c r="K52" s="102">
        <f t="shared" si="9"/>
        <v>8.7810185185185172E-2</v>
      </c>
      <c r="L52" s="64">
        <v>10</v>
      </c>
      <c r="M52" s="64">
        <v>12</v>
      </c>
      <c r="N52" s="64"/>
      <c r="O52" s="64"/>
      <c r="P52" s="64"/>
      <c r="Q52" s="54"/>
    </row>
    <row r="53" spans="1:17" x14ac:dyDescent="0.2">
      <c r="A53" s="53">
        <v>3</v>
      </c>
      <c r="B53" s="1" t="s">
        <v>193</v>
      </c>
      <c r="C53" s="1">
        <v>3</v>
      </c>
      <c r="D53" s="1" t="s">
        <v>65</v>
      </c>
      <c r="E53" s="1" t="s">
        <v>3</v>
      </c>
      <c r="F53" s="45">
        <v>7.2974537037037032E-2</v>
      </c>
      <c r="G53" s="1">
        <v>20</v>
      </c>
      <c r="H53" s="47">
        <f t="shared" ref="H53:H57" si="11">SUM(F53/$F$51)</f>
        <v>1.0827752017860208</v>
      </c>
      <c r="I53" s="45">
        <f t="shared" si="7"/>
        <v>3.6487268518518518E-3</v>
      </c>
      <c r="J53" s="64">
        <v>17</v>
      </c>
      <c r="K53" s="102">
        <f t="shared" si="9"/>
        <v>9.4866898148148152E-2</v>
      </c>
      <c r="L53" s="64">
        <v>10</v>
      </c>
      <c r="M53" s="64">
        <v>12</v>
      </c>
      <c r="N53" s="64"/>
      <c r="O53" s="64"/>
      <c r="P53" s="64"/>
      <c r="Q53" s="54"/>
    </row>
    <row r="54" spans="1:17" x14ac:dyDescent="0.2">
      <c r="A54" s="53">
        <v>4</v>
      </c>
      <c r="B54" s="1" t="s">
        <v>5</v>
      </c>
      <c r="C54" s="1">
        <v>4</v>
      </c>
      <c r="D54" s="1" t="s">
        <v>7</v>
      </c>
      <c r="E54" s="1" t="s">
        <v>3</v>
      </c>
      <c r="F54" s="45">
        <v>7.4108796296296298E-2</v>
      </c>
      <c r="G54" s="1">
        <v>20</v>
      </c>
      <c r="H54" s="47">
        <f t="shared" si="11"/>
        <v>1.0996050145972867</v>
      </c>
      <c r="I54" s="45">
        <f t="shared" si="7"/>
        <v>3.7054398148148151E-3</v>
      </c>
      <c r="J54" s="64">
        <v>18</v>
      </c>
      <c r="K54" s="102">
        <f t="shared" si="9"/>
        <v>9.634143518518519E-2</v>
      </c>
      <c r="L54" s="64">
        <v>10</v>
      </c>
      <c r="M54" s="64">
        <v>12</v>
      </c>
      <c r="N54" s="64"/>
      <c r="O54" s="64"/>
      <c r="P54" s="64"/>
      <c r="Q54" s="54"/>
    </row>
    <row r="55" spans="1:17" x14ac:dyDescent="0.2">
      <c r="A55" s="53">
        <v>5</v>
      </c>
      <c r="B55" s="1" t="s">
        <v>194</v>
      </c>
      <c r="C55" s="1">
        <v>4</v>
      </c>
      <c r="D55" s="1" t="s">
        <v>2</v>
      </c>
      <c r="E55" s="1" t="s">
        <v>3</v>
      </c>
      <c r="F55" s="45">
        <v>7.4189814814814806E-2</v>
      </c>
      <c r="G55" s="1">
        <v>20</v>
      </c>
      <c r="H55" s="47">
        <f t="shared" si="11"/>
        <v>1.1008071440838054</v>
      </c>
      <c r="I55" s="45">
        <f t="shared" si="7"/>
        <v>3.7094907407407402E-3</v>
      </c>
      <c r="J55" s="64">
        <v>18</v>
      </c>
      <c r="K55" s="102">
        <f t="shared" si="9"/>
        <v>9.6446759259259246E-2</v>
      </c>
      <c r="L55" s="64">
        <v>10</v>
      </c>
      <c r="M55" s="64">
        <v>12</v>
      </c>
      <c r="N55" s="64"/>
      <c r="O55" s="64"/>
      <c r="P55" s="64"/>
      <c r="Q55" s="54"/>
    </row>
    <row r="56" spans="1:17" x14ac:dyDescent="0.2">
      <c r="A56" s="53">
        <v>6</v>
      </c>
      <c r="B56" s="1" t="s">
        <v>195</v>
      </c>
      <c r="C56" s="1">
        <v>4</v>
      </c>
      <c r="D56" s="1" t="s">
        <v>182</v>
      </c>
      <c r="E56" s="1" t="s">
        <v>3</v>
      </c>
      <c r="F56" s="45">
        <v>7.4270833333333341E-2</v>
      </c>
      <c r="G56" s="1">
        <v>20</v>
      </c>
      <c r="H56" s="47">
        <f t="shared" si="11"/>
        <v>1.1020092735703246</v>
      </c>
      <c r="I56" s="45">
        <f t="shared" si="7"/>
        <v>3.7135416666666671E-3</v>
      </c>
      <c r="J56" s="64">
        <v>18</v>
      </c>
      <c r="K56" s="102">
        <f t="shared" si="9"/>
        <v>9.6552083333333344E-2</v>
      </c>
      <c r="L56" s="64">
        <v>10</v>
      </c>
      <c r="M56" s="64">
        <v>12</v>
      </c>
      <c r="N56" s="64"/>
      <c r="O56" s="64"/>
      <c r="P56" s="64"/>
      <c r="Q56" s="54"/>
    </row>
    <row r="57" spans="1:17" ht="16" thickBot="1" x14ac:dyDescent="0.25">
      <c r="A57" s="85">
        <v>7</v>
      </c>
      <c r="B57" s="48" t="s">
        <v>196</v>
      </c>
      <c r="C57" s="48">
        <v>5</v>
      </c>
      <c r="D57" s="48" t="s">
        <v>66</v>
      </c>
      <c r="E57" s="48" t="s">
        <v>3</v>
      </c>
      <c r="F57" s="72">
        <v>7.4999999999999997E-2</v>
      </c>
      <c r="G57" s="48">
        <v>20</v>
      </c>
      <c r="H57" s="73">
        <f t="shared" si="11"/>
        <v>1.1128284389489953</v>
      </c>
      <c r="I57" s="72">
        <f t="shared" si="7"/>
        <v>3.7499999999999999E-3</v>
      </c>
      <c r="J57" s="60">
        <v>19</v>
      </c>
      <c r="K57" s="104">
        <f t="shared" si="9"/>
        <v>9.7500000000000003E-2</v>
      </c>
      <c r="L57" s="60">
        <v>10</v>
      </c>
      <c r="M57" s="60">
        <v>12</v>
      </c>
      <c r="N57" s="60"/>
      <c r="O57" s="60"/>
      <c r="P57" s="60"/>
      <c r="Q57" s="86"/>
    </row>
    <row r="58" spans="1:17" s="40" customFormat="1" x14ac:dyDescent="0.2">
      <c r="A58" s="67" t="s">
        <v>207</v>
      </c>
      <c r="B58" s="68"/>
      <c r="C58" s="68"/>
      <c r="D58" s="68"/>
      <c r="E58" s="68"/>
      <c r="F58" s="68"/>
      <c r="G58" s="68"/>
      <c r="H58" s="68"/>
      <c r="I58" s="88"/>
      <c r="J58" s="69"/>
      <c r="K58" s="105"/>
      <c r="L58" s="69"/>
      <c r="M58" s="69"/>
      <c r="N58" s="69"/>
      <c r="O58" s="69"/>
      <c r="P58" s="69"/>
      <c r="Q58" s="70"/>
    </row>
    <row r="59" spans="1:17" x14ac:dyDescent="0.2">
      <c r="A59" s="53">
        <v>1</v>
      </c>
      <c r="B59" s="1" t="s">
        <v>126</v>
      </c>
      <c r="C59" s="1">
        <v>4</v>
      </c>
      <c r="D59" s="1" t="s">
        <v>44</v>
      </c>
      <c r="E59" s="1" t="s">
        <v>127</v>
      </c>
      <c r="F59" s="45">
        <v>2.2928240740740739E-2</v>
      </c>
      <c r="G59" s="1">
        <v>6.5</v>
      </c>
      <c r="H59" s="46">
        <v>1</v>
      </c>
      <c r="I59" s="45">
        <f t="shared" si="7"/>
        <v>3.5274216524216521E-3</v>
      </c>
      <c r="J59" s="64">
        <v>14</v>
      </c>
      <c r="K59" s="102">
        <f t="shared" si="9"/>
        <v>9.1712962962962954E-2</v>
      </c>
      <c r="L59" s="64">
        <v>15</v>
      </c>
      <c r="M59" s="64">
        <v>13</v>
      </c>
      <c r="N59" s="64"/>
      <c r="O59" s="64" t="s">
        <v>223</v>
      </c>
      <c r="P59" s="64">
        <v>21</v>
      </c>
      <c r="Q59" s="54"/>
    </row>
    <row r="60" spans="1:17" x14ac:dyDescent="0.2">
      <c r="A60" s="53">
        <v>2</v>
      </c>
      <c r="B60" s="1" t="s">
        <v>208</v>
      </c>
      <c r="C60" s="1">
        <v>5</v>
      </c>
      <c r="D60" s="1" t="s">
        <v>44</v>
      </c>
      <c r="E60" s="1" t="s">
        <v>127</v>
      </c>
      <c r="F60" s="45">
        <v>2.4502314814814814E-2</v>
      </c>
      <c r="G60" s="1">
        <v>6.5</v>
      </c>
      <c r="H60" s="47">
        <f>SUM(F60/$F$59)</f>
        <v>1.0686521958606765</v>
      </c>
      <c r="I60" s="45">
        <f t="shared" si="7"/>
        <v>3.7695868945868943E-3</v>
      </c>
      <c r="J60" s="64">
        <v>19</v>
      </c>
      <c r="K60" s="102">
        <f t="shared" si="9"/>
        <v>9.8009259259259254E-2</v>
      </c>
      <c r="L60" s="64">
        <v>15</v>
      </c>
      <c r="M60" s="64">
        <v>13</v>
      </c>
      <c r="N60" s="64"/>
      <c r="O60" s="64"/>
      <c r="P60" s="64"/>
      <c r="Q60" s="54"/>
    </row>
    <row r="61" spans="1:17" ht="16" thickBot="1" x14ac:dyDescent="0.25">
      <c r="A61" s="55">
        <v>3</v>
      </c>
      <c r="B61" s="56" t="s">
        <v>209</v>
      </c>
      <c r="C61" s="56">
        <v>6</v>
      </c>
      <c r="D61" s="56" t="s">
        <v>44</v>
      </c>
      <c r="E61" s="56" t="s">
        <v>127</v>
      </c>
      <c r="F61" s="57">
        <v>2.5208333333333333E-2</v>
      </c>
      <c r="G61" s="56">
        <v>6.5</v>
      </c>
      <c r="H61" s="58">
        <f>SUM(F61/$F$59)</f>
        <v>1.099444724886421</v>
      </c>
      <c r="I61" s="57">
        <f t="shared" si="7"/>
        <v>3.878205128205128E-3</v>
      </c>
      <c r="J61" s="98">
        <v>21</v>
      </c>
      <c r="K61" s="101">
        <f t="shared" si="9"/>
        <v>0.10083333333333333</v>
      </c>
      <c r="L61" s="98">
        <v>15</v>
      </c>
      <c r="M61" s="98">
        <v>13</v>
      </c>
      <c r="N61" s="98"/>
      <c r="O61" s="98"/>
      <c r="P61" s="98"/>
      <c r="Q61" s="59"/>
    </row>
    <row r="62" spans="1:17" x14ac:dyDescent="0.2">
      <c r="J62" s="106"/>
      <c r="K62" s="106"/>
      <c r="L62" s="106"/>
      <c r="M62" s="106"/>
      <c r="N62" s="106"/>
      <c r="O62" s="106"/>
      <c r="P62" s="106"/>
    </row>
  </sheetData>
  <phoneticPr fontId="8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G30" sqref="G30"/>
    </sheetView>
  </sheetViews>
  <sheetFormatPr baseColWidth="10" defaultColWidth="8.83203125" defaultRowHeight="15" x14ac:dyDescent="0.2"/>
  <cols>
    <col min="2" max="2" width="19.5" bestFit="1" customWidth="1"/>
    <col min="3" max="3" width="22.5" bestFit="1" customWidth="1"/>
    <col min="8" max="8" width="8.83203125" style="35"/>
    <col min="9" max="9" width="19.6640625" style="35" hidden="1" customWidth="1"/>
    <col min="10" max="11" width="8.83203125" style="35"/>
    <col min="12" max="12" width="1.5" style="35" customWidth="1"/>
    <col min="13" max="14" width="8.83203125" style="35"/>
    <col min="15" max="15" width="63.5" customWidth="1"/>
  </cols>
  <sheetData>
    <row r="1" spans="1:15" ht="16" thickBot="1" x14ac:dyDescent="0.25"/>
    <row r="2" spans="1:15" ht="46" thickBot="1" x14ac:dyDescent="0.25">
      <c r="A2" s="78" t="s">
        <v>180</v>
      </c>
      <c r="B2" s="79" t="s">
        <v>230</v>
      </c>
      <c r="C2" s="79" t="s">
        <v>229</v>
      </c>
      <c r="D2" s="79" t="s">
        <v>181</v>
      </c>
      <c r="E2" s="79" t="s">
        <v>76</v>
      </c>
      <c r="F2" s="79" t="s">
        <v>77</v>
      </c>
      <c r="G2" s="79" t="s">
        <v>78</v>
      </c>
      <c r="H2" s="79" t="s">
        <v>135</v>
      </c>
      <c r="I2" s="80" t="s">
        <v>129</v>
      </c>
      <c r="J2" s="79" t="s">
        <v>160</v>
      </c>
      <c r="K2" s="79" t="s">
        <v>210</v>
      </c>
      <c r="L2" s="81"/>
      <c r="M2" s="79" t="s">
        <v>212</v>
      </c>
      <c r="N2" s="79" t="s">
        <v>211</v>
      </c>
      <c r="O2" s="82" t="s">
        <v>231</v>
      </c>
    </row>
    <row r="3" spans="1:15" x14ac:dyDescent="0.2">
      <c r="A3" s="96" t="s">
        <v>200</v>
      </c>
      <c r="B3" s="97"/>
      <c r="C3" s="51"/>
      <c r="D3" s="51"/>
      <c r="E3" s="51"/>
      <c r="F3" s="51"/>
      <c r="G3" s="51"/>
      <c r="H3" s="51"/>
      <c r="I3" s="62"/>
      <c r="J3" s="51"/>
      <c r="K3" s="51"/>
      <c r="L3" s="63"/>
      <c r="M3" s="51"/>
      <c r="N3" s="51"/>
      <c r="O3" s="92"/>
    </row>
    <row r="4" spans="1:15" x14ac:dyDescent="0.2">
      <c r="A4" s="93"/>
      <c r="B4" s="89" t="s">
        <v>27</v>
      </c>
      <c r="C4" s="90" t="s">
        <v>18</v>
      </c>
      <c r="D4" s="16"/>
      <c r="E4" s="16"/>
      <c r="F4" s="16"/>
      <c r="G4" s="16"/>
      <c r="H4" s="16"/>
      <c r="I4" s="64"/>
      <c r="J4" s="16"/>
      <c r="K4" s="16"/>
      <c r="L4" s="13"/>
      <c r="M4" s="91" t="s">
        <v>237</v>
      </c>
      <c r="N4" s="91">
        <v>2</v>
      </c>
      <c r="O4" s="94"/>
    </row>
    <row r="5" spans="1:15" x14ac:dyDescent="0.2">
      <c r="A5" s="53">
        <v>1</v>
      </c>
      <c r="B5" s="1" t="s">
        <v>86</v>
      </c>
      <c r="C5" s="1" t="s">
        <v>225</v>
      </c>
      <c r="D5" s="45">
        <v>7.3379629629629628E-2</v>
      </c>
      <c r="E5" s="1">
        <v>26</v>
      </c>
      <c r="F5" s="46">
        <v>1</v>
      </c>
      <c r="G5" s="45">
        <f>SUM(D5/E5)</f>
        <v>2.8222934472934471E-3</v>
      </c>
      <c r="H5" s="13">
        <v>2</v>
      </c>
      <c r="I5" s="13"/>
      <c r="J5" s="13">
        <v>0</v>
      </c>
      <c r="K5" s="13">
        <v>0</v>
      </c>
      <c r="L5" s="13"/>
      <c r="M5" s="64"/>
      <c r="N5" s="64"/>
      <c r="O5" s="54" t="s">
        <v>238</v>
      </c>
    </row>
    <row r="6" spans="1:15" x14ac:dyDescent="0.2">
      <c r="A6" s="53">
        <v>2</v>
      </c>
      <c r="B6" s="1" t="s">
        <v>27</v>
      </c>
      <c r="C6" s="1" t="s">
        <v>85</v>
      </c>
      <c r="D6" s="45">
        <v>7.3414351851851856E-2</v>
      </c>
      <c r="E6" s="1">
        <v>26</v>
      </c>
      <c r="F6" s="47">
        <f>SUM(D6/$D$5)</f>
        <v>1.0004731861198739</v>
      </c>
      <c r="G6" s="45">
        <f t="shared" ref="G6:G27" si="0">SUM(D6/E6)</f>
        <v>2.8236289173789175E-3</v>
      </c>
      <c r="H6" s="13">
        <v>2</v>
      </c>
      <c r="I6" s="13"/>
      <c r="J6" s="13">
        <v>0</v>
      </c>
      <c r="K6" s="13">
        <v>0</v>
      </c>
      <c r="L6" s="13"/>
      <c r="M6" s="64"/>
      <c r="N6" s="64"/>
      <c r="O6" s="54"/>
    </row>
    <row r="7" spans="1:15" x14ac:dyDescent="0.2">
      <c r="A7" s="53">
        <v>3</v>
      </c>
      <c r="B7" s="1" t="s">
        <v>22</v>
      </c>
      <c r="C7" s="1" t="s">
        <v>23</v>
      </c>
      <c r="D7" s="45">
        <v>7.3472222222222217E-2</v>
      </c>
      <c r="E7" s="1">
        <v>26</v>
      </c>
      <c r="F7" s="47">
        <f t="shared" ref="F7:F8" si="1">SUM(D7/$D$5)</f>
        <v>1.0012618296529967</v>
      </c>
      <c r="G7" s="45">
        <f t="shared" si="0"/>
        <v>2.8258547008547007E-3</v>
      </c>
      <c r="H7" s="13">
        <v>2</v>
      </c>
      <c r="I7" s="13"/>
      <c r="J7" s="13">
        <v>0</v>
      </c>
      <c r="K7" s="13">
        <v>0</v>
      </c>
      <c r="L7" s="13"/>
      <c r="M7" s="64"/>
      <c r="N7" s="64"/>
      <c r="O7" s="54"/>
    </row>
    <row r="8" spans="1:15" ht="16" thickBot="1" x14ac:dyDescent="0.25">
      <c r="A8" s="55">
        <v>4</v>
      </c>
      <c r="B8" s="56" t="s">
        <v>42</v>
      </c>
      <c r="C8" s="56" t="s">
        <v>30</v>
      </c>
      <c r="D8" s="57">
        <v>7.3506944444444444E-2</v>
      </c>
      <c r="E8" s="56">
        <v>26</v>
      </c>
      <c r="F8" s="58">
        <f t="shared" si="1"/>
        <v>1.0017350157728706</v>
      </c>
      <c r="G8" s="57">
        <f t="shared" si="0"/>
        <v>2.8271901709401711E-3</v>
      </c>
      <c r="H8" s="65">
        <v>2</v>
      </c>
      <c r="I8" s="65"/>
      <c r="J8" s="65">
        <v>0</v>
      </c>
      <c r="K8" s="65">
        <v>0</v>
      </c>
      <c r="L8" s="65"/>
      <c r="M8" s="98"/>
      <c r="N8" s="98"/>
      <c r="O8" s="59"/>
    </row>
    <row r="9" spans="1:15" x14ac:dyDescent="0.2">
      <c r="A9" s="83" t="s">
        <v>201</v>
      </c>
      <c r="B9" s="49"/>
      <c r="C9" s="49"/>
      <c r="D9" s="49"/>
      <c r="E9" s="49"/>
      <c r="F9" s="49"/>
      <c r="G9" s="49"/>
      <c r="H9" s="66"/>
      <c r="I9" s="66"/>
      <c r="J9" s="66"/>
      <c r="K9" s="66"/>
      <c r="L9" s="66"/>
      <c r="M9" s="99"/>
      <c r="N9" s="99"/>
      <c r="O9" s="95"/>
    </row>
    <row r="10" spans="1:15" x14ac:dyDescent="0.2">
      <c r="A10" s="53">
        <v>1</v>
      </c>
      <c r="B10" s="1" t="s">
        <v>183</v>
      </c>
      <c r="C10" s="1" t="s">
        <v>184</v>
      </c>
      <c r="D10" s="45">
        <v>8.1759259259259254E-2</v>
      </c>
      <c r="E10" s="1">
        <v>26</v>
      </c>
      <c r="F10" s="46">
        <v>1</v>
      </c>
      <c r="G10" s="45">
        <f t="shared" si="0"/>
        <v>3.1445868945868946E-3</v>
      </c>
      <c r="H10" s="13">
        <v>8</v>
      </c>
      <c r="I10" s="13"/>
      <c r="J10" s="13">
        <v>8</v>
      </c>
      <c r="K10" s="13">
        <v>6</v>
      </c>
      <c r="L10" s="13"/>
      <c r="M10" s="64"/>
      <c r="N10" s="64"/>
      <c r="O10" s="54"/>
    </row>
    <row r="11" spans="1:15" x14ac:dyDescent="0.2">
      <c r="A11" s="53">
        <v>2</v>
      </c>
      <c r="B11" s="1" t="s">
        <v>53</v>
      </c>
      <c r="C11" s="1" t="s">
        <v>46</v>
      </c>
      <c r="D11" s="45">
        <v>8.1770833333333334E-2</v>
      </c>
      <c r="E11" s="1">
        <v>26</v>
      </c>
      <c r="F11" s="47">
        <f>SUM(D11/$D$10)</f>
        <v>1.0001415628539072</v>
      </c>
      <c r="G11" s="45">
        <f t="shared" si="0"/>
        <v>3.1450320512820514E-3</v>
      </c>
      <c r="H11" s="13">
        <v>8</v>
      </c>
      <c r="I11" s="13"/>
      <c r="J11" s="13">
        <v>8</v>
      </c>
      <c r="K11" s="13">
        <v>6</v>
      </c>
      <c r="L11" s="13"/>
      <c r="M11" s="64"/>
      <c r="N11" s="64"/>
      <c r="O11" s="54"/>
    </row>
    <row r="12" spans="1:15" x14ac:dyDescent="0.2">
      <c r="A12" s="53">
        <v>3</v>
      </c>
      <c r="B12" s="1" t="s">
        <v>50</v>
      </c>
      <c r="C12" s="1" t="s">
        <v>226</v>
      </c>
      <c r="D12" s="45">
        <v>8.2743055555555556E-2</v>
      </c>
      <c r="E12" s="1">
        <v>26</v>
      </c>
      <c r="F12" s="47">
        <f t="shared" ref="F12:F13" si="2">SUM(D12/$D$10)</f>
        <v>1.0120328425821066</v>
      </c>
      <c r="G12" s="45">
        <f t="shared" si="0"/>
        <v>3.1824252136752138E-3</v>
      </c>
      <c r="H12" s="13">
        <v>9</v>
      </c>
      <c r="I12" s="13"/>
      <c r="J12" s="13">
        <v>8</v>
      </c>
      <c r="K12" s="13">
        <v>6</v>
      </c>
      <c r="L12" s="13"/>
      <c r="M12" s="64"/>
      <c r="N12" s="64"/>
      <c r="O12" s="54"/>
    </row>
    <row r="13" spans="1:15" ht="16" thickBot="1" x14ac:dyDescent="0.25">
      <c r="A13" s="85">
        <v>4</v>
      </c>
      <c r="B13" s="48" t="s">
        <v>54</v>
      </c>
      <c r="C13" s="48" t="s">
        <v>93</v>
      </c>
      <c r="D13" s="72">
        <v>8.2754629629629636E-2</v>
      </c>
      <c r="E13" s="48">
        <v>26</v>
      </c>
      <c r="F13" s="73">
        <f t="shared" si="2"/>
        <v>1.0121744054360138</v>
      </c>
      <c r="G13" s="72">
        <f t="shared" si="0"/>
        <v>3.1828703703703706E-3</v>
      </c>
      <c r="H13" s="61">
        <v>9</v>
      </c>
      <c r="I13" s="61"/>
      <c r="J13" s="61">
        <v>8</v>
      </c>
      <c r="K13" s="61">
        <v>6</v>
      </c>
      <c r="L13" s="61"/>
      <c r="M13" s="60"/>
      <c r="N13" s="60"/>
      <c r="O13" s="86"/>
    </row>
    <row r="14" spans="1:15" x14ac:dyDescent="0.2">
      <c r="A14" s="67" t="s">
        <v>232</v>
      </c>
      <c r="B14" s="50"/>
      <c r="C14" s="50"/>
      <c r="D14" s="50"/>
      <c r="E14" s="50"/>
      <c r="F14" s="50"/>
      <c r="G14" s="50"/>
      <c r="H14" s="63"/>
      <c r="I14" s="63"/>
      <c r="J14" s="63"/>
      <c r="K14" s="63"/>
      <c r="L14" s="63"/>
      <c r="M14" s="62"/>
      <c r="N14" s="62"/>
      <c r="O14" s="52"/>
    </row>
    <row r="15" spans="1:15" ht="16" thickBot="1" x14ac:dyDescent="0.25">
      <c r="A15" s="55">
        <v>1</v>
      </c>
      <c r="B15" s="56" t="s">
        <v>126</v>
      </c>
      <c r="C15" s="56" t="s">
        <v>208</v>
      </c>
      <c r="D15" s="57">
        <v>4.445601851851852E-2</v>
      </c>
      <c r="E15" s="56">
        <v>13</v>
      </c>
      <c r="F15" s="77">
        <v>1</v>
      </c>
      <c r="G15" s="57">
        <f t="shared" si="0"/>
        <v>3.4196937321937324E-3</v>
      </c>
      <c r="H15" s="65">
        <v>14</v>
      </c>
      <c r="I15" s="75">
        <f>SUM(D15/E15)*26</f>
        <v>8.8912037037037039E-2</v>
      </c>
      <c r="J15" s="65">
        <v>13</v>
      </c>
      <c r="K15" s="65">
        <v>13</v>
      </c>
      <c r="L15" s="65"/>
      <c r="M15" s="98"/>
      <c r="N15" s="98"/>
      <c r="O15" s="59"/>
    </row>
    <row r="16" spans="1:15" x14ac:dyDescent="0.2">
      <c r="A16" s="83" t="s">
        <v>233</v>
      </c>
      <c r="B16" s="49"/>
      <c r="C16" s="49"/>
      <c r="D16" s="49"/>
      <c r="E16" s="49"/>
      <c r="F16" s="49"/>
      <c r="G16" s="49"/>
      <c r="H16" s="66"/>
      <c r="I16" s="66"/>
      <c r="J16" s="66"/>
      <c r="K16" s="66"/>
      <c r="L16" s="66"/>
      <c r="M16" s="99"/>
      <c r="N16" s="99"/>
      <c r="O16" s="95"/>
    </row>
    <row r="17" spans="1:15" x14ac:dyDescent="0.2">
      <c r="A17" s="87"/>
      <c r="B17" s="1" t="s">
        <v>97</v>
      </c>
      <c r="C17" s="1" t="s">
        <v>72</v>
      </c>
      <c r="D17" s="1"/>
      <c r="E17" s="1"/>
      <c r="F17" s="1"/>
      <c r="G17" s="1"/>
      <c r="H17" s="13"/>
      <c r="I17" s="13"/>
      <c r="J17" s="13"/>
      <c r="K17" s="13"/>
      <c r="L17" s="13"/>
      <c r="M17" s="64" t="s">
        <v>236</v>
      </c>
      <c r="N17" s="64">
        <v>5</v>
      </c>
      <c r="O17" s="54"/>
    </row>
    <row r="18" spans="1:15" x14ac:dyDescent="0.2">
      <c r="A18" s="53">
        <v>1</v>
      </c>
      <c r="B18" s="1" t="s">
        <v>64</v>
      </c>
      <c r="C18" s="1" t="s">
        <v>99</v>
      </c>
      <c r="D18" s="45">
        <v>5.7812499999999996E-2</v>
      </c>
      <c r="E18" s="1">
        <v>20</v>
      </c>
      <c r="F18" s="46">
        <v>1</v>
      </c>
      <c r="G18" s="45">
        <f t="shared" si="0"/>
        <v>2.890625E-3</v>
      </c>
      <c r="H18" s="13">
        <v>3</v>
      </c>
      <c r="I18" s="39">
        <f>SUM(D18/E18)*26</f>
        <v>7.5156249999999994E-2</v>
      </c>
      <c r="J18" s="13">
        <v>3</v>
      </c>
      <c r="K18" s="13">
        <v>4</v>
      </c>
      <c r="L18" s="13"/>
      <c r="M18" s="64"/>
      <c r="N18" s="64"/>
      <c r="O18" s="54"/>
    </row>
    <row r="19" spans="1:15" x14ac:dyDescent="0.2">
      <c r="A19" s="53">
        <v>2</v>
      </c>
      <c r="B19" s="1" t="s">
        <v>61</v>
      </c>
      <c r="C19" s="1" t="s">
        <v>60</v>
      </c>
      <c r="D19" s="45">
        <v>5.8032407407407414E-2</v>
      </c>
      <c r="E19" s="1">
        <v>20</v>
      </c>
      <c r="F19" s="47">
        <f>SUM(D19/$D$18)</f>
        <v>1.003803803803804</v>
      </c>
      <c r="G19" s="45">
        <f t="shared" si="0"/>
        <v>2.9016203703703708E-3</v>
      </c>
      <c r="H19" s="13">
        <v>3</v>
      </c>
      <c r="I19" s="39">
        <f t="shared" ref="I19:I27" si="3">SUM(D19/E19)*26</f>
        <v>7.5442129629629637E-2</v>
      </c>
      <c r="J19" s="13">
        <v>3</v>
      </c>
      <c r="K19" s="13">
        <v>4</v>
      </c>
      <c r="L19" s="13"/>
      <c r="M19" s="64"/>
      <c r="N19" s="64"/>
      <c r="O19" s="54"/>
    </row>
    <row r="20" spans="1:15" x14ac:dyDescent="0.2">
      <c r="A20" s="53">
        <v>3</v>
      </c>
      <c r="B20" s="1" t="s">
        <v>227</v>
      </c>
      <c r="C20" s="1" t="s">
        <v>189</v>
      </c>
      <c r="D20" s="45">
        <v>6.2418981481481478E-2</v>
      </c>
      <c r="E20" s="1">
        <v>20</v>
      </c>
      <c r="F20" s="47">
        <f t="shared" ref="F20:F21" si="4">SUM(D20/$D$18)</f>
        <v>1.0796796796796797</v>
      </c>
      <c r="G20" s="45">
        <f t="shared" si="0"/>
        <v>3.1209490740740737E-3</v>
      </c>
      <c r="H20" s="13">
        <v>8</v>
      </c>
      <c r="I20" s="39">
        <f t="shared" si="3"/>
        <v>8.1144675925925919E-2</v>
      </c>
      <c r="J20" s="13">
        <v>3</v>
      </c>
      <c r="K20" s="13">
        <v>4</v>
      </c>
      <c r="L20" s="13"/>
      <c r="M20" s="64"/>
      <c r="N20" s="64"/>
      <c r="O20" s="54"/>
    </row>
    <row r="21" spans="1:15" ht="16" thickBot="1" x14ac:dyDescent="0.25">
      <c r="A21" s="85">
        <v>4</v>
      </c>
      <c r="B21" s="48" t="s">
        <v>228</v>
      </c>
      <c r="C21" s="48" t="s">
        <v>192</v>
      </c>
      <c r="D21" s="72">
        <v>6.2453703703703706E-2</v>
      </c>
      <c r="E21" s="48">
        <v>20</v>
      </c>
      <c r="F21" s="73">
        <f t="shared" si="4"/>
        <v>1.0802802802802804</v>
      </c>
      <c r="G21" s="72">
        <f t="shared" si="0"/>
        <v>3.1226851851851854E-3</v>
      </c>
      <c r="H21" s="61">
        <v>8</v>
      </c>
      <c r="I21" s="76">
        <f t="shared" si="3"/>
        <v>8.1189814814814826E-2</v>
      </c>
      <c r="J21" s="61">
        <v>3</v>
      </c>
      <c r="K21" s="61">
        <v>4</v>
      </c>
      <c r="L21" s="61"/>
      <c r="M21" s="60"/>
      <c r="N21" s="60"/>
      <c r="O21" s="86"/>
    </row>
    <row r="22" spans="1:15" x14ac:dyDescent="0.2">
      <c r="A22" s="67" t="s">
        <v>234</v>
      </c>
      <c r="B22" s="50"/>
      <c r="C22" s="50"/>
      <c r="D22" s="50"/>
      <c r="E22" s="50"/>
      <c r="F22" s="50"/>
      <c r="G22" s="50"/>
      <c r="H22" s="63"/>
      <c r="I22" s="63"/>
      <c r="J22" s="63"/>
      <c r="K22" s="63"/>
      <c r="L22" s="63"/>
      <c r="M22" s="62"/>
      <c r="N22" s="62"/>
      <c r="O22" s="52"/>
    </row>
    <row r="23" spans="1:15" x14ac:dyDescent="0.2">
      <c r="A23" s="87"/>
      <c r="B23" s="1" t="s">
        <v>1</v>
      </c>
      <c r="C23" s="1" t="s">
        <v>0</v>
      </c>
      <c r="D23" s="1"/>
      <c r="E23" s="1"/>
      <c r="F23" s="1"/>
      <c r="G23" s="1"/>
      <c r="H23" s="13"/>
      <c r="I23" s="13"/>
      <c r="J23" s="13"/>
      <c r="K23" s="13"/>
      <c r="L23" s="13"/>
      <c r="M23" s="64" t="s">
        <v>222</v>
      </c>
      <c r="N23" s="64">
        <v>11</v>
      </c>
      <c r="O23" s="54"/>
    </row>
    <row r="24" spans="1:15" x14ac:dyDescent="0.2">
      <c r="A24" s="53">
        <v>1</v>
      </c>
      <c r="B24" s="1" t="s">
        <v>47</v>
      </c>
      <c r="C24" s="1" t="s">
        <v>75</v>
      </c>
      <c r="D24" s="45">
        <v>6.3344907407407405E-2</v>
      </c>
      <c r="E24" s="1">
        <v>20</v>
      </c>
      <c r="F24" s="46">
        <v>1</v>
      </c>
      <c r="G24" s="45">
        <f t="shared" si="0"/>
        <v>3.1672453703703702E-3</v>
      </c>
      <c r="H24" s="13">
        <v>9</v>
      </c>
      <c r="I24" s="39">
        <f t="shared" si="3"/>
        <v>8.2348379629629626E-2</v>
      </c>
      <c r="J24" s="13">
        <v>10</v>
      </c>
      <c r="K24" s="13">
        <v>10</v>
      </c>
      <c r="L24" s="13"/>
      <c r="M24" s="64"/>
      <c r="N24" s="64"/>
      <c r="O24" s="54"/>
    </row>
    <row r="25" spans="1:15" x14ac:dyDescent="0.2">
      <c r="A25" s="53">
        <v>2</v>
      </c>
      <c r="B25" s="1" t="s">
        <v>195</v>
      </c>
      <c r="C25" s="1" t="s">
        <v>198</v>
      </c>
      <c r="D25" s="45">
        <v>6.9120370370370374E-2</v>
      </c>
      <c r="E25" s="1">
        <v>20</v>
      </c>
      <c r="F25" s="47">
        <f>SUM(D25/$D$24)</f>
        <v>1.091174858395761</v>
      </c>
      <c r="G25" s="45">
        <f t="shared" si="0"/>
        <v>3.4560185185185189E-3</v>
      </c>
      <c r="H25" s="13">
        <v>15</v>
      </c>
      <c r="I25" s="39">
        <f t="shared" si="3"/>
        <v>8.9856481481481495E-2</v>
      </c>
      <c r="J25" s="13">
        <v>10</v>
      </c>
      <c r="K25" s="13">
        <v>10</v>
      </c>
      <c r="L25" s="13"/>
      <c r="M25" s="64"/>
      <c r="N25" s="64"/>
      <c r="O25" s="54"/>
    </row>
    <row r="26" spans="1:15" x14ac:dyDescent="0.2">
      <c r="A26" s="53">
        <v>3</v>
      </c>
      <c r="B26" s="1" t="s">
        <v>197</v>
      </c>
      <c r="C26" s="1" t="s">
        <v>121</v>
      </c>
      <c r="D26" s="45">
        <v>7.0462962962962963E-2</v>
      </c>
      <c r="E26" s="1">
        <v>20</v>
      </c>
      <c r="F26" s="47">
        <f>SUM(D26/$D$24)</f>
        <v>1.1123698154577015</v>
      </c>
      <c r="G26" s="45">
        <f t="shared" si="0"/>
        <v>3.5231481481481481E-3</v>
      </c>
      <c r="H26" s="13">
        <v>16</v>
      </c>
      <c r="I26" s="39">
        <f t="shared" si="3"/>
        <v>9.1601851851851851E-2</v>
      </c>
      <c r="J26" s="13">
        <v>10</v>
      </c>
      <c r="K26" s="13">
        <v>10</v>
      </c>
      <c r="L26" s="13"/>
      <c r="M26" s="64"/>
      <c r="N26" s="64"/>
      <c r="O26" s="54"/>
    </row>
    <row r="27" spans="1:15" ht="16" thickBot="1" x14ac:dyDescent="0.25">
      <c r="A27" s="55">
        <v>4</v>
      </c>
      <c r="B27" s="56" t="s">
        <v>199</v>
      </c>
      <c r="C27" s="56" t="s">
        <v>194</v>
      </c>
      <c r="D27" s="57">
        <v>7.4097222222222217E-2</v>
      </c>
      <c r="E27" s="56">
        <v>20</v>
      </c>
      <c r="F27" s="58">
        <f>SUM(D27/$D$24)</f>
        <v>1.1697423716426092</v>
      </c>
      <c r="G27" s="57">
        <f t="shared" si="0"/>
        <v>3.704861111111111E-3</v>
      </c>
      <c r="H27" s="65">
        <v>20</v>
      </c>
      <c r="I27" s="75">
        <f t="shared" si="3"/>
        <v>9.6326388888888892E-2</v>
      </c>
      <c r="J27" s="65">
        <v>10</v>
      </c>
      <c r="K27" s="65">
        <v>10</v>
      </c>
      <c r="L27" s="65"/>
      <c r="M27" s="98"/>
      <c r="N27" s="98"/>
      <c r="O27" s="59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topLeftCell="P1" workbookViewId="0">
      <selection activeCell="R10" sqref="R10"/>
    </sheetView>
  </sheetViews>
  <sheetFormatPr baseColWidth="10" defaultColWidth="8.83203125" defaultRowHeight="15" x14ac:dyDescent="0.2"/>
  <cols>
    <col min="1" max="1" width="5.33203125" style="17" customWidth="1"/>
    <col min="2" max="2" width="32.1640625" style="17" customWidth="1"/>
    <col min="3" max="3" width="7.83203125" style="17" customWidth="1"/>
    <col min="4" max="4" width="7.5" style="17" customWidth="1"/>
    <col min="5" max="5" width="7" style="17" customWidth="1"/>
    <col min="6" max="6" width="9.83203125" style="17" bestFit="1" customWidth="1"/>
    <col min="7" max="8" width="8.83203125" style="26"/>
    <col min="9" max="9" width="9.83203125" style="17" bestFit="1" customWidth="1"/>
    <col min="10" max="10" width="8.83203125" style="17"/>
    <col min="11" max="11" width="11.33203125" style="17" customWidth="1"/>
    <col min="12" max="12" width="10.6640625" style="17" customWidth="1"/>
    <col min="13" max="13" width="8.83203125" style="17"/>
    <col min="14" max="14" width="5" style="17" customWidth="1"/>
    <col min="15" max="15" width="50.5" style="17" customWidth="1"/>
    <col min="16" max="18" width="8.83203125" style="17"/>
    <col min="19" max="19" width="9.83203125" style="17" bestFit="1" customWidth="1"/>
    <col min="20" max="21" width="8.83203125" style="26"/>
    <col min="22" max="22" width="9.83203125" style="17" bestFit="1" customWidth="1"/>
    <col min="23" max="23" width="8.83203125" style="17"/>
    <col min="24" max="24" width="0" style="17" hidden="1" customWidth="1"/>
    <col min="25" max="25" width="8.83203125" style="17"/>
    <col min="26" max="26" width="9.1640625" style="17" customWidth="1"/>
    <col min="27" max="16384" width="8.83203125" style="17"/>
  </cols>
  <sheetData>
    <row r="1" spans="1:26" ht="6" customHeight="1" x14ac:dyDescent="0.2"/>
    <row r="2" spans="1:26" x14ac:dyDescent="0.2">
      <c r="A2" s="32" t="s">
        <v>162</v>
      </c>
      <c r="N2" s="32" t="s">
        <v>163</v>
      </c>
    </row>
    <row r="3" spans="1:26" ht="7.5" customHeight="1" x14ac:dyDescent="0.2"/>
    <row r="4" spans="1:26" ht="33" customHeight="1" x14ac:dyDescent="0.2">
      <c r="A4" s="16" t="s">
        <v>8</v>
      </c>
      <c r="B4" s="16" t="s">
        <v>9</v>
      </c>
      <c r="C4" s="16" t="s">
        <v>10</v>
      </c>
      <c r="D4" s="16" t="s">
        <v>11</v>
      </c>
      <c r="E4" s="16" t="s">
        <v>12</v>
      </c>
      <c r="F4" s="16" t="s">
        <v>13</v>
      </c>
      <c r="G4" s="16" t="s">
        <v>76</v>
      </c>
      <c r="H4" s="16" t="s">
        <v>77</v>
      </c>
      <c r="I4" s="16" t="s">
        <v>78</v>
      </c>
      <c r="J4" s="16" t="s">
        <v>135</v>
      </c>
      <c r="K4" s="16" t="s">
        <v>159</v>
      </c>
      <c r="L4" s="16" t="s">
        <v>160</v>
      </c>
      <c r="N4" s="16" t="s">
        <v>8</v>
      </c>
      <c r="O4" s="16" t="s">
        <v>9</v>
      </c>
      <c r="P4" s="16" t="s">
        <v>10</v>
      </c>
      <c r="Q4" s="16" t="s">
        <v>11</v>
      </c>
      <c r="R4" s="16" t="s">
        <v>12</v>
      </c>
      <c r="S4" s="16" t="s">
        <v>13</v>
      </c>
      <c r="T4" s="16" t="s">
        <v>76</v>
      </c>
      <c r="U4" s="16" t="s">
        <v>77</v>
      </c>
      <c r="V4" s="16" t="s">
        <v>78</v>
      </c>
      <c r="W4" s="16" t="s">
        <v>135</v>
      </c>
      <c r="X4" s="2" t="s">
        <v>129</v>
      </c>
      <c r="Y4" s="16" t="s">
        <v>159</v>
      </c>
      <c r="Z4" s="16" t="s">
        <v>160</v>
      </c>
    </row>
    <row r="5" spans="1:26" x14ac:dyDescent="0.2">
      <c r="A5" s="3">
        <v>1</v>
      </c>
      <c r="B5" s="3" t="s">
        <v>18</v>
      </c>
      <c r="C5" s="3" t="s">
        <v>20</v>
      </c>
      <c r="D5" s="3" t="s">
        <v>17</v>
      </c>
      <c r="E5" s="3">
        <v>1</v>
      </c>
      <c r="F5" s="4">
        <v>1.1122685185185185E-2</v>
      </c>
      <c r="G5" s="3">
        <v>3.6</v>
      </c>
      <c r="H5" s="18">
        <v>1</v>
      </c>
      <c r="I5" s="4">
        <f t="shared" ref="I5:I26" si="0">SUM(F5/G5)</f>
        <v>3.0896347736625515E-3</v>
      </c>
      <c r="J5" s="2">
        <v>1</v>
      </c>
      <c r="K5" s="2">
        <v>0</v>
      </c>
      <c r="L5" s="2">
        <v>2</v>
      </c>
      <c r="N5" s="3">
        <v>1</v>
      </c>
      <c r="O5" s="3" t="s">
        <v>18</v>
      </c>
      <c r="P5" s="3" t="s">
        <v>20</v>
      </c>
      <c r="Q5" s="3" t="s">
        <v>17</v>
      </c>
      <c r="R5" s="3">
        <v>1</v>
      </c>
      <c r="S5" s="4">
        <v>7.5462962962962968E-2</v>
      </c>
      <c r="T5" s="3">
        <v>24</v>
      </c>
      <c r="U5" s="18">
        <v>1</v>
      </c>
      <c r="V5" s="4">
        <f>SUM(S5/T5)</f>
        <v>3.1442901234567905E-3</v>
      </c>
      <c r="W5" s="2">
        <v>1</v>
      </c>
      <c r="X5" s="2"/>
      <c r="Y5" s="2">
        <v>0</v>
      </c>
      <c r="Z5" s="2">
        <v>2</v>
      </c>
    </row>
    <row r="6" spans="1:26" x14ac:dyDescent="0.2">
      <c r="A6" s="3">
        <v>2</v>
      </c>
      <c r="B6" s="3" t="s">
        <v>27</v>
      </c>
      <c r="C6" s="3" t="s">
        <v>16</v>
      </c>
      <c r="D6" s="3" t="s">
        <v>17</v>
      </c>
      <c r="E6" s="3">
        <v>1</v>
      </c>
      <c r="F6" s="4">
        <v>1.113425925925926E-2</v>
      </c>
      <c r="G6" s="3">
        <v>3.6</v>
      </c>
      <c r="H6" s="5">
        <f t="shared" ref="H6:H26" si="1">SUM(F6/$F$5)</f>
        <v>1.0010405827263269</v>
      </c>
      <c r="I6" s="4">
        <f t="shared" si="0"/>
        <v>3.0928497942386834E-3</v>
      </c>
      <c r="J6" s="2">
        <v>1</v>
      </c>
      <c r="K6" s="2">
        <v>0</v>
      </c>
      <c r="L6" s="2">
        <v>0</v>
      </c>
      <c r="N6" s="3">
        <v>2</v>
      </c>
      <c r="O6" s="3" t="s">
        <v>27</v>
      </c>
      <c r="P6" s="3" t="s">
        <v>16</v>
      </c>
      <c r="Q6" s="3" t="s">
        <v>17</v>
      </c>
      <c r="R6" s="3">
        <v>1</v>
      </c>
      <c r="S6" s="4">
        <v>7.5474537037037034E-2</v>
      </c>
      <c r="T6" s="3">
        <v>24</v>
      </c>
      <c r="U6" s="5">
        <f t="shared" ref="U6:U19" si="2">SUM(S6/$S$5)</f>
        <v>1.0001533742331288</v>
      </c>
      <c r="V6" s="4">
        <f t="shared" ref="V6:V19" si="3">SUM(S6/T6)</f>
        <v>3.1447723765432099E-3</v>
      </c>
      <c r="W6" s="2">
        <v>1</v>
      </c>
      <c r="X6" s="2"/>
      <c r="Y6" s="2">
        <v>0</v>
      </c>
      <c r="Z6" s="2">
        <v>0</v>
      </c>
    </row>
    <row r="7" spans="1:26" x14ac:dyDescent="0.2">
      <c r="A7" s="3">
        <v>3</v>
      </c>
      <c r="B7" s="3" t="s">
        <v>15</v>
      </c>
      <c r="C7" s="3" t="s">
        <v>16</v>
      </c>
      <c r="D7" s="3" t="s">
        <v>17</v>
      </c>
      <c r="E7" s="3">
        <v>1</v>
      </c>
      <c r="F7" s="4">
        <v>1.1307870370370371E-2</v>
      </c>
      <c r="G7" s="3">
        <v>3.6</v>
      </c>
      <c r="H7" s="5">
        <f t="shared" si="1"/>
        <v>1.016649323621228</v>
      </c>
      <c r="I7" s="4">
        <f t="shared" si="0"/>
        <v>3.1410751028806585E-3</v>
      </c>
      <c r="J7" s="2">
        <v>2</v>
      </c>
      <c r="K7" s="2">
        <v>0</v>
      </c>
      <c r="L7" s="2">
        <v>0</v>
      </c>
      <c r="N7" s="3">
        <v>3</v>
      </c>
      <c r="O7" s="3" t="s">
        <v>39</v>
      </c>
      <c r="P7" s="3" t="s">
        <v>6</v>
      </c>
      <c r="Q7" s="3" t="s">
        <v>17</v>
      </c>
      <c r="R7" s="3">
        <v>1</v>
      </c>
      <c r="S7" s="4">
        <v>7.5486111111111115E-2</v>
      </c>
      <c r="T7" s="3">
        <v>24</v>
      </c>
      <c r="U7" s="5">
        <f t="shared" si="2"/>
        <v>1.0003067484662576</v>
      </c>
      <c r="V7" s="4">
        <f t="shared" si="3"/>
        <v>3.1452546296296298E-3</v>
      </c>
      <c r="W7" s="2">
        <v>1</v>
      </c>
      <c r="X7" s="2"/>
      <c r="Y7" s="2">
        <v>0</v>
      </c>
      <c r="Z7" s="2">
        <v>2</v>
      </c>
    </row>
    <row r="8" spans="1:26" x14ac:dyDescent="0.2">
      <c r="A8" s="3">
        <v>4</v>
      </c>
      <c r="B8" s="3" t="s">
        <v>26</v>
      </c>
      <c r="C8" s="3" t="s">
        <v>16</v>
      </c>
      <c r="D8" s="3" t="s">
        <v>17</v>
      </c>
      <c r="E8" s="3">
        <v>1</v>
      </c>
      <c r="F8" s="4">
        <v>1.1435185185185185E-2</v>
      </c>
      <c r="G8" s="3">
        <v>3.6</v>
      </c>
      <c r="H8" s="5">
        <f t="shared" si="1"/>
        <v>1.0280957336108221</v>
      </c>
      <c r="I8" s="4">
        <f t="shared" si="0"/>
        <v>3.1764403292181068E-3</v>
      </c>
      <c r="J8" s="2">
        <v>2</v>
      </c>
      <c r="K8" s="2">
        <v>0</v>
      </c>
      <c r="L8" s="2">
        <v>2</v>
      </c>
      <c r="N8" s="3">
        <v>4</v>
      </c>
      <c r="O8" s="3" t="s">
        <v>15</v>
      </c>
      <c r="P8" s="3" t="s">
        <v>16</v>
      </c>
      <c r="Q8" s="3" t="s">
        <v>17</v>
      </c>
      <c r="R8" s="3">
        <v>1</v>
      </c>
      <c r="S8" s="4">
        <v>7.5532407407407409E-2</v>
      </c>
      <c r="T8" s="3">
        <v>24</v>
      </c>
      <c r="U8" s="5">
        <f t="shared" si="2"/>
        <v>1.0009202453987729</v>
      </c>
      <c r="V8" s="4">
        <f t="shared" si="3"/>
        <v>3.1471836419753089E-3</v>
      </c>
      <c r="W8" s="2">
        <v>1</v>
      </c>
      <c r="X8" s="2"/>
      <c r="Y8" s="2">
        <v>0</v>
      </c>
      <c r="Z8" s="2">
        <v>0</v>
      </c>
    </row>
    <row r="9" spans="1:26" x14ac:dyDescent="0.2">
      <c r="A9" s="3">
        <v>5</v>
      </c>
      <c r="B9" s="3" t="s">
        <v>39</v>
      </c>
      <c r="C9" s="3" t="s">
        <v>6</v>
      </c>
      <c r="D9" s="3" t="s">
        <v>17</v>
      </c>
      <c r="E9" s="3">
        <v>1</v>
      </c>
      <c r="F9" s="4">
        <v>1.1481481481481483E-2</v>
      </c>
      <c r="G9" s="3">
        <v>3.6</v>
      </c>
      <c r="H9" s="5">
        <f t="shared" si="1"/>
        <v>1.0322580645161292</v>
      </c>
      <c r="I9" s="4">
        <f t="shared" si="0"/>
        <v>3.1893004115226341E-3</v>
      </c>
      <c r="J9" s="2">
        <v>2</v>
      </c>
      <c r="K9" s="2">
        <v>0</v>
      </c>
      <c r="L9" s="2">
        <v>2</v>
      </c>
      <c r="N9" s="3">
        <v>5</v>
      </c>
      <c r="O9" s="3" t="s">
        <v>14</v>
      </c>
      <c r="P9" s="3" t="s">
        <v>16</v>
      </c>
      <c r="Q9" s="3" t="s">
        <v>17</v>
      </c>
      <c r="R9" s="3">
        <v>1</v>
      </c>
      <c r="S9" s="4">
        <v>7.6469907407407403E-2</v>
      </c>
      <c r="T9" s="3">
        <v>24</v>
      </c>
      <c r="U9" s="5">
        <f t="shared" si="2"/>
        <v>1.0133435582822086</v>
      </c>
      <c r="V9" s="4">
        <f t="shared" si="3"/>
        <v>3.1862461419753085E-3</v>
      </c>
      <c r="W9" s="2">
        <v>2</v>
      </c>
      <c r="X9" s="2"/>
      <c r="Y9" s="2">
        <v>0</v>
      </c>
      <c r="Z9" s="2">
        <v>0</v>
      </c>
    </row>
    <row r="10" spans="1:26" x14ac:dyDescent="0.2">
      <c r="A10" s="3">
        <v>6</v>
      </c>
      <c r="B10" s="3" t="s">
        <v>43</v>
      </c>
      <c r="C10" s="3" t="s">
        <v>44</v>
      </c>
      <c r="D10" s="3" t="s">
        <v>17</v>
      </c>
      <c r="E10" s="3">
        <v>1</v>
      </c>
      <c r="F10" s="4">
        <v>1.1539351851851851E-2</v>
      </c>
      <c r="G10" s="3">
        <v>3.6</v>
      </c>
      <c r="H10" s="5">
        <f t="shared" si="1"/>
        <v>1.0374609781477626</v>
      </c>
      <c r="I10" s="4">
        <f t="shared" si="0"/>
        <v>3.205375514403292E-3</v>
      </c>
      <c r="J10" s="2">
        <v>3</v>
      </c>
      <c r="K10" s="2">
        <v>0</v>
      </c>
      <c r="L10" s="2">
        <v>0</v>
      </c>
      <c r="N10" s="3">
        <v>6</v>
      </c>
      <c r="O10" s="3" t="s">
        <v>43</v>
      </c>
      <c r="P10" s="3" t="s">
        <v>44</v>
      </c>
      <c r="Q10" s="3" t="s">
        <v>17</v>
      </c>
      <c r="R10" s="3">
        <v>1</v>
      </c>
      <c r="S10" s="4">
        <v>7.706018518518519E-2</v>
      </c>
      <c r="T10" s="3">
        <v>24</v>
      </c>
      <c r="U10" s="5">
        <f t="shared" si="2"/>
        <v>1.0211656441717791</v>
      </c>
      <c r="V10" s="4">
        <f t="shared" si="3"/>
        <v>3.2108410493827161E-3</v>
      </c>
      <c r="W10" s="2">
        <v>2</v>
      </c>
      <c r="X10" s="2"/>
      <c r="Y10" s="2">
        <v>0</v>
      </c>
      <c r="Z10" s="2">
        <v>0</v>
      </c>
    </row>
    <row r="11" spans="1:26" x14ac:dyDescent="0.2">
      <c r="A11" s="3">
        <v>7</v>
      </c>
      <c r="B11" s="3" t="s">
        <v>89</v>
      </c>
      <c r="C11" s="3" t="s">
        <v>62</v>
      </c>
      <c r="D11" s="3" t="s">
        <v>17</v>
      </c>
      <c r="E11" s="3">
        <v>2</v>
      </c>
      <c r="F11" s="4">
        <v>1.1574074074074075E-2</v>
      </c>
      <c r="G11" s="3">
        <v>3.6</v>
      </c>
      <c r="H11" s="5">
        <f t="shared" si="1"/>
        <v>1.0405827263267431</v>
      </c>
      <c r="I11" s="4">
        <f t="shared" si="0"/>
        <v>3.2150205761316874E-3</v>
      </c>
      <c r="J11" s="2">
        <v>3</v>
      </c>
      <c r="K11" s="2">
        <v>0</v>
      </c>
      <c r="L11" s="2">
        <v>0</v>
      </c>
      <c r="N11" s="3">
        <v>7</v>
      </c>
      <c r="O11" s="3" t="s">
        <v>33</v>
      </c>
      <c r="P11" s="3" t="s">
        <v>34</v>
      </c>
      <c r="Q11" s="3" t="s">
        <v>17</v>
      </c>
      <c r="R11" s="3">
        <v>1</v>
      </c>
      <c r="S11" s="4">
        <v>7.8506944444444449E-2</v>
      </c>
      <c r="T11" s="3">
        <v>24</v>
      </c>
      <c r="U11" s="5">
        <f t="shared" si="2"/>
        <v>1.0403374233128835</v>
      </c>
      <c r="V11" s="4">
        <f t="shared" si="3"/>
        <v>3.2711226851851855E-3</v>
      </c>
      <c r="W11" s="2">
        <v>3</v>
      </c>
      <c r="X11" s="2"/>
      <c r="Y11" s="2">
        <v>0</v>
      </c>
      <c r="Z11" s="2">
        <v>2</v>
      </c>
    </row>
    <row r="12" spans="1:26" x14ac:dyDescent="0.2">
      <c r="A12" s="3">
        <v>8</v>
      </c>
      <c r="B12" s="3" t="s">
        <v>14</v>
      </c>
      <c r="C12" s="3" t="s">
        <v>16</v>
      </c>
      <c r="D12" s="3" t="s">
        <v>17</v>
      </c>
      <c r="E12" s="3">
        <v>1</v>
      </c>
      <c r="F12" s="4">
        <v>1.1597222222222222E-2</v>
      </c>
      <c r="G12" s="3">
        <v>3.6</v>
      </c>
      <c r="H12" s="5">
        <f t="shared" si="1"/>
        <v>1.0426638917793964</v>
      </c>
      <c r="I12" s="4">
        <f t="shared" si="0"/>
        <v>3.2214506172839504E-3</v>
      </c>
      <c r="J12" s="2">
        <v>3</v>
      </c>
      <c r="K12" s="2">
        <v>0</v>
      </c>
      <c r="L12" s="2">
        <v>0</v>
      </c>
      <c r="N12" s="3">
        <v>8</v>
      </c>
      <c r="O12" s="3" t="s">
        <v>22</v>
      </c>
      <c r="P12" s="3" t="s">
        <v>16</v>
      </c>
      <c r="Q12" s="3" t="s">
        <v>17</v>
      </c>
      <c r="R12" s="3">
        <v>1</v>
      </c>
      <c r="S12" s="4">
        <v>7.8530092592592596E-2</v>
      </c>
      <c r="T12" s="3">
        <v>24</v>
      </c>
      <c r="U12" s="5">
        <f t="shared" si="2"/>
        <v>1.040644171779141</v>
      </c>
      <c r="V12" s="4">
        <f t="shared" si="3"/>
        <v>3.2720871913580248E-3</v>
      </c>
      <c r="W12" s="2">
        <v>3</v>
      </c>
      <c r="X12" s="2"/>
      <c r="Y12" s="2">
        <v>0</v>
      </c>
      <c r="Z12" s="2">
        <v>2</v>
      </c>
    </row>
    <row r="13" spans="1:26" x14ac:dyDescent="0.2">
      <c r="A13" s="3">
        <v>9</v>
      </c>
      <c r="B13" s="3" t="s">
        <v>33</v>
      </c>
      <c r="C13" s="3" t="s">
        <v>34</v>
      </c>
      <c r="D13" s="3" t="s">
        <v>17</v>
      </c>
      <c r="E13" s="3">
        <v>1</v>
      </c>
      <c r="F13" s="4">
        <v>1.1689814814814814E-2</v>
      </c>
      <c r="G13" s="3">
        <v>3.6</v>
      </c>
      <c r="H13" s="5">
        <f t="shared" si="1"/>
        <v>1.0509885535900103</v>
      </c>
      <c r="I13" s="4">
        <f t="shared" si="0"/>
        <v>3.2471707818930041E-3</v>
      </c>
      <c r="J13" s="2">
        <v>4</v>
      </c>
      <c r="K13" s="2">
        <v>0</v>
      </c>
      <c r="L13" s="2">
        <v>2</v>
      </c>
      <c r="N13" s="3">
        <v>9</v>
      </c>
      <c r="O13" s="3" t="s">
        <v>30</v>
      </c>
      <c r="P13" s="3" t="s">
        <v>31</v>
      </c>
      <c r="Q13" s="3" t="s">
        <v>17</v>
      </c>
      <c r="R13" s="3">
        <v>1</v>
      </c>
      <c r="S13" s="4">
        <v>7.8888888888888883E-2</v>
      </c>
      <c r="T13" s="3">
        <v>24</v>
      </c>
      <c r="U13" s="5">
        <f t="shared" si="2"/>
        <v>1.0453987730061349</v>
      </c>
      <c r="V13" s="4">
        <f t="shared" si="3"/>
        <v>3.2870370370370367E-3</v>
      </c>
      <c r="W13" s="2">
        <v>3</v>
      </c>
      <c r="X13" s="2"/>
      <c r="Y13" s="2">
        <v>0</v>
      </c>
      <c r="Z13" s="2">
        <v>0</v>
      </c>
    </row>
    <row r="14" spans="1:26" x14ac:dyDescent="0.2">
      <c r="A14" s="3">
        <v>10</v>
      </c>
      <c r="B14" s="3" t="s">
        <v>22</v>
      </c>
      <c r="C14" s="3" t="s">
        <v>16</v>
      </c>
      <c r="D14" s="3" t="s">
        <v>17</v>
      </c>
      <c r="E14" s="3">
        <v>1</v>
      </c>
      <c r="F14" s="4">
        <v>1.1747685185185186E-2</v>
      </c>
      <c r="G14" s="3">
        <v>3.6</v>
      </c>
      <c r="H14" s="5">
        <f t="shared" si="1"/>
        <v>1.0561914672216441</v>
      </c>
      <c r="I14" s="4">
        <f t="shared" si="0"/>
        <v>3.2632458847736624E-3</v>
      </c>
      <c r="J14" s="2">
        <v>4</v>
      </c>
      <c r="K14" s="2">
        <v>0</v>
      </c>
      <c r="L14" s="2">
        <v>2</v>
      </c>
      <c r="N14" s="3">
        <v>10</v>
      </c>
      <c r="O14" s="3" t="s">
        <v>41</v>
      </c>
      <c r="P14" s="3" t="s">
        <v>6</v>
      </c>
      <c r="Q14" s="3" t="s">
        <v>21</v>
      </c>
      <c r="R14" s="3">
        <v>1</v>
      </c>
      <c r="S14" s="4">
        <v>7.993055555555556E-2</v>
      </c>
      <c r="T14" s="3">
        <v>24</v>
      </c>
      <c r="U14" s="5">
        <f t="shared" si="2"/>
        <v>1.0592024539877301</v>
      </c>
      <c r="V14" s="4">
        <f t="shared" si="3"/>
        <v>3.3304398148148152E-3</v>
      </c>
      <c r="W14" s="2">
        <v>4</v>
      </c>
      <c r="X14" s="2"/>
      <c r="Y14" s="2">
        <v>0</v>
      </c>
      <c r="Z14" s="2">
        <v>2</v>
      </c>
    </row>
    <row r="15" spans="1:26" x14ac:dyDescent="0.2">
      <c r="A15" s="3">
        <v>11</v>
      </c>
      <c r="B15" s="3" t="s">
        <v>25</v>
      </c>
      <c r="C15" s="3" t="s">
        <v>16</v>
      </c>
      <c r="D15" s="3" t="s">
        <v>17</v>
      </c>
      <c r="E15" s="3">
        <v>1</v>
      </c>
      <c r="F15" s="4">
        <v>1.1898148148148149E-2</v>
      </c>
      <c r="G15" s="3">
        <v>3.6</v>
      </c>
      <c r="H15" s="5">
        <f t="shared" si="1"/>
        <v>1.0697190426638918</v>
      </c>
      <c r="I15" s="4">
        <f t="shared" si="0"/>
        <v>3.3050411522633745E-3</v>
      </c>
      <c r="J15" s="2">
        <v>5</v>
      </c>
      <c r="K15" s="2">
        <v>0</v>
      </c>
      <c r="L15" s="2">
        <v>2</v>
      </c>
      <c r="N15" s="3">
        <v>11</v>
      </c>
      <c r="O15" s="3" t="s">
        <v>25</v>
      </c>
      <c r="P15" s="3" t="s">
        <v>16</v>
      </c>
      <c r="Q15" s="3" t="s">
        <v>17</v>
      </c>
      <c r="R15" s="3">
        <v>1</v>
      </c>
      <c r="S15" s="4">
        <v>8.0902777777777782E-2</v>
      </c>
      <c r="T15" s="3">
        <v>24</v>
      </c>
      <c r="U15" s="5">
        <f t="shared" si="2"/>
        <v>1.0720858895705521</v>
      </c>
      <c r="V15" s="4">
        <f t="shared" si="3"/>
        <v>3.3709490740740744E-3</v>
      </c>
      <c r="W15" s="2">
        <v>6</v>
      </c>
      <c r="X15" s="2"/>
      <c r="Y15" s="2">
        <v>0</v>
      </c>
      <c r="Z15" s="2">
        <v>2</v>
      </c>
    </row>
    <row r="16" spans="1:26" x14ac:dyDescent="0.2">
      <c r="A16" s="3">
        <v>12</v>
      </c>
      <c r="B16" s="3" t="s">
        <v>82</v>
      </c>
      <c r="C16" s="3" t="s">
        <v>24</v>
      </c>
      <c r="D16" s="3" t="s">
        <v>17</v>
      </c>
      <c r="E16" s="3">
        <v>1</v>
      </c>
      <c r="F16" s="4">
        <v>1.2060185185185186E-2</v>
      </c>
      <c r="G16" s="3">
        <v>3.6</v>
      </c>
      <c r="H16" s="5">
        <f t="shared" si="1"/>
        <v>1.0842872008324662</v>
      </c>
      <c r="I16" s="4">
        <f t="shared" si="0"/>
        <v>3.3500514403292181E-3</v>
      </c>
      <c r="J16" s="2">
        <v>6</v>
      </c>
      <c r="K16" s="2">
        <v>0</v>
      </c>
      <c r="L16" s="2">
        <v>2</v>
      </c>
      <c r="N16" s="3">
        <v>12</v>
      </c>
      <c r="O16" s="3" t="s">
        <v>29</v>
      </c>
      <c r="P16" s="3" t="s">
        <v>31</v>
      </c>
      <c r="Q16" s="3" t="s">
        <v>17</v>
      </c>
      <c r="R16" s="3">
        <v>1</v>
      </c>
      <c r="S16" s="4">
        <v>8.1562499999999996E-2</v>
      </c>
      <c r="T16" s="3">
        <v>24</v>
      </c>
      <c r="U16" s="5">
        <f t="shared" si="2"/>
        <v>1.0808282208588955</v>
      </c>
      <c r="V16" s="4">
        <f t="shared" si="3"/>
        <v>3.3984375E-3</v>
      </c>
      <c r="W16" s="2">
        <v>6</v>
      </c>
      <c r="X16" s="2"/>
      <c r="Y16" s="2">
        <v>0</v>
      </c>
      <c r="Z16" s="2">
        <v>0</v>
      </c>
    </row>
    <row r="17" spans="1:26" x14ac:dyDescent="0.2">
      <c r="A17" s="3">
        <v>13</v>
      </c>
      <c r="B17" s="3" t="s">
        <v>30</v>
      </c>
      <c r="C17" s="3" t="s">
        <v>31</v>
      </c>
      <c r="D17" s="3" t="s">
        <v>17</v>
      </c>
      <c r="E17" s="3">
        <v>1</v>
      </c>
      <c r="F17" s="4">
        <v>1.2106481481481482E-2</v>
      </c>
      <c r="G17" s="3">
        <v>3.6</v>
      </c>
      <c r="H17" s="5">
        <f t="shared" si="1"/>
        <v>1.0884495317377731</v>
      </c>
      <c r="I17" s="4">
        <f t="shared" si="0"/>
        <v>3.362911522633745E-3</v>
      </c>
      <c r="J17" s="2">
        <v>6</v>
      </c>
      <c r="K17" s="2">
        <v>0</v>
      </c>
      <c r="L17" s="2">
        <v>0</v>
      </c>
      <c r="N17" s="3">
        <v>13</v>
      </c>
      <c r="O17" s="3" t="s">
        <v>40</v>
      </c>
      <c r="P17" s="3" t="s">
        <v>6</v>
      </c>
      <c r="Q17" s="3" t="s">
        <v>17</v>
      </c>
      <c r="R17" s="3">
        <v>2</v>
      </c>
      <c r="S17" s="4">
        <v>8.4212962962962976E-2</v>
      </c>
      <c r="T17" s="3">
        <v>24</v>
      </c>
      <c r="U17" s="5">
        <f t="shared" si="2"/>
        <v>1.1159509202453988</v>
      </c>
      <c r="V17" s="4">
        <f t="shared" si="3"/>
        <v>3.508873456790124E-3</v>
      </c>
      <c r="W17" s="2">
        <v>7</v>
      </c>
      <c r="X17" s="2"/>
      <c r="Y17" s="2">
        <v>0</v>
      </c>
      <c r="Z17" s="2">
        <v>2</v>
      </c>
    </row>
    <row r="18" spans="1:26" x14ac:dyDescent="0.2">
      <c r="A18" s="3">
        <v>14</v>
      </c>
      <c r="B18" s="3" t="s">
        <v>79</v>
      </c>
      <c r="C18" s="3" t="s">
        <v>2</v>
      </c>
      <c r="D18" s="3" t="s">
        <v>17</v>
      </c>
      <c r="E18" s="3">
        <v>1</v>
      </c>
      <c r="F18" s="4">
        <v>1.2407407407407409E-2</v>
      </c>
      <c r="G18" s="3">
        <v>3.6</v>
      </c>
      <c r="H18" s="5">
        <f t="shared" si="1"/>
        <v>1.1155046826222685</v>
      </c>
      <c r="I18" s="4">
        <f t="shared" si="0"/>
        <v>3.4465020576131692E-3</v>
      </c>
      <c r="J18" s="2">
        <v>7</v>
      </c>
      <c r="K18" s="2">
        <v>0</v>
      </c>
      <c r="L18" s="2">
        <v>2</v>
      </c>
      <c r="N18" s="3">
        <v>14</v>
      </c>
      <c r="O18" s="3" t="s">
        <v>79</v>
      </c>
      <c r="P18" s="3" t="s">
        <v>2</v>
      </c>
      <c r="Q18" s="3" t="s">
        <v>17</v>
      </c>
      <c r="R18" s="3">
        <v>1</v>
      </c>
      <c r="S18" s="4">
        <v>8.6898148148148155E-2</v>
      </c>
      <c r="T18" s="3">
        <v>24</v>
      </c>
      <c r="U18" s="5">
        <f t="shared" si="2"/>
        <v>1.1515337423312884</v>
      </c>
      <c r="V18" s="4">
        <f t="shared" si="3"/>
        <v>3.6207561728395063E-3</v>
      </c>
      <c r="W18" s="2">
        <v>8</v>
      </c>
      <c r="X18" s="2"/>
      <c r="Y18" s="2">
        <v>0</v>
      </c>
      <c r="Z18" s="2">
        <v>2</v>
      </c>
    </row>
    <row r="19" spans="1:26" x14ac:dyDescent="0.2">
      <c r="A19" s="3">
        <v>15</v>
      </c>
      <c r="B19" s="3" t="s">
        <v>29</v>
      </c>
      <c r="C19" s="3" t="s">
        <v>31</v>
      </c>
      <c r="D19" s="3" t="s">
        <v>17</v>
      </c>
      <c r="E19" s="3">
        <v>1</v>
      </c>
      <c r="F19" s="4">
        <v>1.2418981481481482E-2</v>
      </c>
      <c r="G19" s="3">
        <v>3.6</v>
      </c>
      <c r="H19" s="5">
        <f t="shared" si="1"/>
        <v>1.1165452653485952</v>
      </c>
      <c r="I19" s="4">
        <f t="shared" si="0"/>
        <v>3.4497170781893007E-3</v>
      </c>
      <c r="J19" s="2">
        <v>7</v>
      </c>
      <c r="K19" s="2">
        <v>0</v>
      </c>
      <c r="L19" s="2">
        <v>0</v>
      </c>
      <c r="N19" s="3">
        <v>15</v>
      </c>
      <c r="O19" s="3" t="s">
        <v>80</v>
      </c>
      <c r="P19" s="3" t="s">
        <v>65</v>
      </c>
      <c r="Q19" s="3" t="s">
        <v>21</v>
      </c>
      <c r="R19" s="3">
        <v>3</v>
      </c>
      <c r="S19" s="4">
        <v>9.5752314814814818E-2</v>
      </c>
      <c r="T19" s="3">
        <v>24</v>
      </c>
      <c r="U19" s="5">
        <f t="shared" si="2"/>
        <v>1.2688650306748466</v>
      </c>
      <c r="V19" s="4">
        <f t="shared" si="3"/>
        <v>3.9896797839506174E-3</v>
      </c>
      <c r="W19" s="2">
        <v>17</v>
      </c>
      <c r="X19" s="2"/>
      <c r="Y19" s="2">
        <v>0</v>
      </c>
      <c r="Z19" s="2">
        <v>0</v>
      </c>
    </row>
    <row r="20" spans="1:26" x14ac:dyDescent="0.2">
      <c r="A20" s="3">
        <v>16</v>
      </c>
      <c r="B20" s="3" t="s">
        <v>40</v>
      </c>
      <c r="C20" s="3" t="s">
        <v>6</v>
      </c>
      <c r="D20" s="3" t="s">
        <v>17</v>
      </c>
      <c r="E20" s="3">
        <v>2</v>
      </c>
      <c r="F20" s="4">
        <v>1.2430555555555554E-2</v>
      </c>
      <c r="G20" s="3">
        <v>3.6</v>
      </c>
      <c r="H20" s="18">
        <f t="shared" si="1"/>
        <v>1.1175858480749219</v>
      </c>
      <c r="I20" s="4">
        <f t="shared" si="0"/>
        <v>3.4529320987654317E-3</v>
      </c>
      <c r="J20" s="2">
        <v>8</v>
      </c>
      <c r="K20" s="2">
        <v>0</v>
      </c>
      <c r="L20" s="2">
        <v>2</v>
      </c>
      <c r="N20" s="3"/>
      <c r="O20" s="3" t="s">
        <v>26</v>
      </c>
      <c r="P20" s="3" t="s">
        <v>16</v>
      </c>
      <c r="Q20" s="3" t="s">
        <v>17</v>
      </c>
      <c r="R20" s="3">
        <v>1</v>
      </c>
      <c r="S20" s="4" t="s">
        <v>81</v>
      </c>
      <c r="T20" s="3">
        <v>24</v>
      </c>
      <c r="U20" s="18"/>
      <c r="V20" s="4"/>
      <c r="W20" s="2"/>
      <c r="X20" s="2"/>
      <c r="Y20" s="2"/>
      <c r="Z20" s="2"/>
    </row>
    <row r="21" spans="1:26" x14ac:dyDescent="0.2">
      <c r="A21" s="3">
        <v>17</v>
      </c>
      <c r="B21" s="3" t="s">
        <v>88</v>
      </c>
      <c r="C21" s="3" t="s">
        <v>2</v>
      </c>
      <c r="D21" s="3" t="s">
        <v>17</v>
      </c>
      <c r="E21" s="3">
        <v>3</v>
      </c>
      <c r="F21" s="4">
        <v>1.2604166666666666E-2</v>
      </c>
      <c r="G21" s="3">
        <v>3.6</v>
      </c>
      <c r="H21" s="5">
        <f t="shared" si="1"/>
        <v>1.1331945889698232</v>
      </c>
      <c r="I21" s="4">
        <f t="shared" si="0"/>
        <v>3.5011574074074073E-3</v>
      </c>
      <c r="J21" s="2">
        <v>9</v>
      </c>
      <c r="K21" s="2">
        <v>0</v>
      </c>
      <c r="L21" s="2">
        <v>0</v>
      </c>
      <c r="N21" s="3"/>
      <c r="O21" s="3" t="s">
        <v>82</v>
      </c>
      <c r="P21" s="3" t="s">
        <v>24</v>
      </c>
      <c r="Q21" s="3" t="s">
        <v>17</v>
      </c>
      <c r="R21" s="3">
        <v>1</v>
      </c>
      <c r="S21" s="4" t="s">
        <v>81</v>
      </c>
      <c r="T21" s="3">
        <v>24</v>
      </c>
      <c r="U21" s="5"/>
      <c r="V21" s="4"/>
      <c r="W21" s="2"/>
      <c r="X21" s="2"/>
      <c r="Y21" s="2"/>
      <c r="Z21" s="2"/>
    </row>
    <row r="22" spans="1:26" x14ac:dyDescent="0.2">
      <c r="A22" s="3">
        <v>18</v>
      </c>
      <c r="B22" s="3" t="s">
        <v>28</v>
      </c>
      <c r="C22" s="3" t="s">
        <v>16</v>
      </c>
      <c r="D22" s="3" t="s">
        <v>17</v>
      </c>
      <c r="E22" s="3">
        <v>2</v>
      </c>
      <c r="F22" s="4">
        <v>1.2615740740740742E-2</v>
      </c>
      <c r="G22" s="3">
        <v>3.6</v>
      </c>
      <c r="H22" s="5">
        <f t="shared" si="1"/>
        <v>1.1342351716961498</v>
      </c>
      <c r="I22" s="4">
        <f t="shared" si="0"/>
        <v>3.5043724279835392E-3</v>
      </c>
      <c r="J22" s="2">
        <v>9</v>
      </c>
      <c r="K22" s="2">
        <v>0</v>
      </c>
      <c r="L22" s="2">
        <v>0</v>
      </c>
      <c r="N22" s="3"/>
      <c r="O22" s="3" t="s">
        <v>28</v>
      </c>
      <c r="P22" s="3" t="s">
        <v>16</v>
      </c>
      <c r="Q22" s="3" t="s">
        <v>17</v>
      </c>
      <c r="R22" s="3">
        <v>2</v>
      </c>
      <c r="S22" s="4" t="s">
        <v>81</v>
      </c>
      <c r="T22" s="3">
        <v>24</v>
      </c>
      <c r="U22" s="5"/>
      <c r="V22" s="4"/>
      <c r="W22" s="2"/>
      <c r="X22" s="2"/>
      <c r="Y22" s="2"/>
      <c r="Z22" s="2"/>
    </row>
    <row r="23" spans="1:26" x14ac:dyDescent="0.2">
      <c r="A23" s="3">
        <v>19</v>
      </c>
      <c r="B23" s="3" t="s">
        <v>90</v>
      </c>
      <c r="C23" s="3" t="s">
        <v>91</v>
      </c>
      <c r="D23" s="3" t="s">
        <v>21</v>
      </c>
      <c r="E23" s="3">
        <v>4</v>
      </c>
      <c r="F23" s="4">
        <v>1.3136574074074077E-2</v>
      </c>
      <c r="G23" s="3">
        <v>3.6</v>
      </c>
      <c r="H23" s="5">
        <f t="shared" si="1"/>
        <v>1.1810613943808534</v>
      </c>
      <c r="I23" s="4">
        <f t="shared" si="0"/>
        <v>3.6490483539094658E-3</v>
      </c>
      <c r="J23" s="2">
        <v>11</v>
      </c>
      <c r="K23" s="2">
        <v>0</v>
      </c>
      <c r="L23" s="2">
        <v>2</v>
      </c>
      <c r="N23" s="3"/>
      <c r="O23" s="3" t="s">
        <v>83</v>
      </c>
      <c r="P23" s="3" t="s">
        <v>84</v>
      </c>
      <c r="Q23" s="3" t="s">
        <v>21</v>
      </c>
      <c r="R23" s="3">
        <v>3</v>
      </c>
      <c r="S23" s="4" t="s">
        <v>81</v>
      </c>
      <c r="T23" s="3">
        <v>24</v>
      </c>
      <c r="U23" s="5"/>
      <c r="V23" s="4"/>
      <c r="W23" s="2"/>
      <c r="X23" s="2"/>
      <c r="Y23" s="2"/>
      <c r="Z23" s="2"/>
    </row>
    <row r="24" spans="1:26" x14ac:dyDescent="0.2">
      <c r="A24" s="3">
        <v>20</v>
      </c>
      <c r="B24" s="3" t="s">
        <v>41</v>
      </c>
      <c r="C24" s="3" t="s">
        <v>6</v>
      </c>
      <c r="D24" s="3" t="s">
        <v>21</v>
      </c>
      <c r="E24" s="3">
        <v>1</v>
      </c>
      <c r="F24" s="4">
        <v>1.3148148148148147E-2</v>
      </c>
      <c r="G24" s="3">
        <v>3.6</v>
      </c>
      <c r="H24" s="5">
        <f t="shared" si="1"/>
        <v>1.1821019771071799</v>
      </c>
      <c r="I24" s="4">
        <f t="shared" si="0"/>
        <v>3.6522633744855964E-3</v>
      </c>
      <c r="J24" s="2">
        <v>11</v>
      </c>
      <c r="K24" s="2">
        <v>0</v>
      </c>
      <c r="L24" s="2">
        <v>2</v>
      </c>
      <c r="N24" s="3"/>
      <c r="O24" s="3" t="s">
        <v>85</v>
      </c>
      <c r="P24" s="3" t="s">
        <v>6</v>
      </c>
      <c r="Q24" s="3" t="s">
        <v>17</v>
      </c>
      <c r="R24" s="3">
        <v>1</v>
      </c>
      <c r="S24" s="4" t="s">
        <v>45</v>
      </c>
      <c r="T24" s="3">
        <v>24</v>
      </c>
      <c r="U24" s="5"/>
      <c r="V24" s="4"/>
      <c r="W24" s="2"/>
      <c r="X24" s="2"/>
      <c r="Y24" s="2"/>
      <c r="Z24" s="2"/>
    </row>
    <row r="25" spans="1:26" x14ac:dyDescent="0.2">
      <c r="A25" s="3">
        <v>21</v>
      </c>
      <c r="B25" s="3" t="s">
        <v>80</v>
      </c>
      <c r="C25" s="3" t="s">
        <v>65</v>
      </c>
      <c r="D25" s="3" t="s">
        <v>21</v>
      </c>
      <c r="E25" s="3">
        <v>3</v>
      </c>
      <c r="F25" s="4">
        <v>1.3483796296296298E-2</v>
      </c>
      <c r="G25" s="3">
        <v>3.6</v>
      </c>
      <c r="H25" s="5">
        <f t="shared" si="1"/>
        <v>1.2122788761706558</v>
      </c>
      <c r="I25" s="4">
        <f t="shared" si="0"/>
        <v>3.7454989711934159E-3</v>
      </c>
      <c r="J25" s="2">
        <v>13</v>
      </c>
      <c r="K25" s="2">
        <v>0</v>
      </c>
      <c r="L25" s="2">
        <v>2</v>
      </c>
      <c r="N25" s="3"/>
      <c r="O25" s="3" t="s">
        <v>60</v>
      </c>
      <c r="P25" s="3" t="s">
        <v>2</v>
      </c>
      <c r="Q25" s="3" t="s">
        <v>21</v>
      </c>
      <c r="R25" s="3">
        <v>2</v>
      </c>
      <c r="S25" s="4" t="s">
        <v>45</v>
      </c>
      <c r="T25" s="3">
        <v>24</v>
      </c>
      <c r="U25" s="5"/>
      <c r="V25" s="4"/>
      <c r="W25" s="2"/>
      <c r="X25" s="2"/>
      <c r="Y25" s="2"/>
      <c r="Z25" s="2"/>
    </row>
    <row r="26" spans="1:26" x14ac:dyDescent="0.2">
      <c r="A26" s="3">
        <v>22</v>
      </c>
      <c r="B26" s="3" t="s">
        <v>83</v>
      </c>
      <c r="C26" s="3" t="s">
        <v>84</v>
      </c>
      <c r="D26" s="3" t="s">
        <v>21</v>
      </c>
      <c r="E26" s="3">
        <v>3</v>
      </c>
      <c r="F26" s="4">
        <v>1.4004629629629631E-2</v>
      </c>
      <c r="G26" s="3">
        <v>3.6</v>
      </c>
      <c r="H26" s="5">
        <f t="shared" si="1"/>
        <v>1.2591050988553592</v>
      </c>
      <c r="I26" s="4">
        <f t="shared" si="0"/>
        <v>3.8901748971193416E-3</v>
      </c>
      <c r="J26" s="2">
        <v>16</v>
      </c>
      <c r="K26" s="2">
        <v>0</v>
      </c>
      <c r="L26" s="2">
        <v>2</v>
      </c>
      <c r="N26" s="3"/>
      <c r="O26" s="3" t="s">
        <v>86</v>
      </c>
      <c r="P26" s="3" t="s">
        <v>87</v>
      </c>
      <c r="Q26" s="3" t="s">
        <v>17</v>
      </c>
      <c r="R26" s="3">
        <v>1</v>
      </c>
      <c r="S26" s="4" t="s">
        <v>45</v>
      </c>
      <c r="T26" s="3">
        <v>24</v>
      </c>
      <c r="U26" s="5"/>
      <c r="V26" s="4"/>
      <c r="W26" s="2"/>
      <c r="X26" s="2"/>
      <c r="Y26" s="2"/>
      <c r="Z26" s="2"/>
    </row>
    <row r="27" spans="1:26" x14ac:dyDescent="0.2">
      <c r="A27" s="3"/>
      <c r="B27" s="3" t="s">
        <v>85</v>
      </c>
      <c r="C27" s="3" t="s">
        <v>6</v>
      </c>
      <c r="D27" s="3" t="s">
        <v>17</v>
      </c>
      <c r="E27" s="3">
        <v>1</v>
      </c>
      <c r="F27" s="4" t="s">
        <v>45</v>
      </c>
      <c r="G27" s="3">
        <v>3.6</v>
      </c>
      <c r="H27" s="5"/>
      <c r="I27" s="4"/>
      <c r="J27" s="2"/>
      <c r="K27" s="2"/>
      <c r="L27" s="2"/>
      <c r="N27" s="3"/>
      <c r="O27" s="3" t="s">
        <v>88</v>
      </c>
      <c r="P27" s="3" t="s">
        <v>2</v>
      </c>
      <c r="Q27" s="3" t="s">
        <v>17</v>
      </c>
      <c r="R27" s="3">
        <v>3</v>
      </c>
      <c r="S27" s="4" t="s">
        <v>81</v>
      </c>
      <c r="T27" s="3">
        <v>24</v>
      </c>
      <c r="U27" s="5"/>
      <c r="V27" s="4"/>
      <c r="W27" s="2"/>
      <c r="X27" s="2"/>
      <c r="Y27" s="2"/>
      <c r="Z27" s="2"/>
    </row>
    <row r="28" spans="1:26" x14ac:dyDescent="0.2">
      <c r="A28" s="3"/>
      <c r="B28" s="3" t="s">
        <v>60</v>
      </c>
      <c r="C28" s="3" t="s">
        <v>2</v>
      </c>
      <c r="D28" s="3" t="s">
        <v>21</v>
      </c>
      <c r="E28" s="3">
        <v>2</v>
      </c>
      <c r="F28" s="4" t="s">
        <v>45</v>
      </c>
      <c r="G28" s="3">
        <v>3.6</v>
      </c>
      <c r="H28" s="5"/>
      <c r="I28" s="4"/>
      <c r="J28" s="2"/>
      <c r="K28" s="2"/>
      <c r="L28" s="2"/>
      <c r="N28" s="3"/>
      <c r="O28" s="3" t="s">
        <v>89</v>
      </c>
      <c r="P28" s="3" t="s">
        <v>62</v>
      </c>
      <c r="Q28" s="3" t="s">
        <v>17</v>
      </c>
      <c r="R28" s="3">
        <v>2</v>
      </c>
      <c r="S28" s="4" t="s">
        <v>81</v>
      </c>
      <c r="T28" s="3">
        <v>24</v>
      </c>
      <c r="U28" s="5"/>
      <c r="V28" s="4"/>
      <c r="W28" s="2"/>
      <c r="X28" s="2"/>
      <c r="Y28" s="2"/>
      <c r="Z28" s="2"/>
    </row>
    <row r="29" spans="1:26" x14ac:dyDescent="0.2">
      <c r="A29" s="3"/>
      <c r="B29" s="3" t="s">
        <v>86</v>
      </c>
      <c r="C29" s="3" t="s">
        <v>87</v>
      </c>
      <c r="D29" s="3" t="s">
        <v>17</v>
      </c>
      <c r="E29" s="3">
        <v>1</v>
      </c>
      <c r="F29" s="4" t="s">
        <v>45</v>
      </c>
      <c r="G29" s="3">
        <v>3.6</v>
      </c>
      <c r="H29" s="5"/>
      <c r="I29" s="4"/>
      <c r="J29" s="2"/>
      <c r="K29" s="2"/>
      <c r="L29" s="2"/>
      <c r="N29" s="3"/>
      <c r="O29" s="3" t="s">
        <v>90</v>
      </c>
      <c r="P29" s="3" t="s">
        <v>91</v>
      </c>
      <c r="Q29" s="3" t="s">
        <v>21</v>
      </c>
      <c r="R29" s="3">
        <v>4</v>
      </c>
      <c r="S29" s="4" t="s">
        <v>92</v>
      </c>
      <c r="T29" s="3">
        <v>24</v>
      </c>
      <c r="U29" s="5"/>
      <c r="V29" s="4"/>
      <c r="W29" s="2"/>
      <c r="X29" s="2"/>
      <c r="Y29" s="2"/>
      <c r="Z29" s="2"/>
    </row>
    <row r="30" spans="1:26" x14ac:dyDescent="0.2">
      <c r="A30" s="3"/>
      <c r="B30" s="3"/>
      <c r="C30" s="3"/>
      <c r="D30" s="3"/>
      <c r="E30" s="3"/>
      <c r="F30" s="4"/>
      <c r="G30" s="3"/>
      <c r="H30" s="5"/>
      <c r="I30" s="4"/>
      <c r="J30" s="2"/>
      <c r="K30" s="2"/>
      <c r="L30" s="2"/>
      <c r="N30" s="3"/>
      <c r="O30" s="3"/>
      <c r="P30" s="3"/>
      <c r="Q30" s="3"/>
      <c r="R30" s="3"/>
      <c r="S30" s="4"/>
      <c r="T30" s="3"/>
      <c r="U30" s="5"/>
      <c r="V30" s="4"/>
      <c r="W30" s="2"/>
      <c r="X30" s="2"/>
      <c r="Y30" s="2"/>
      <c r="Z30" s="2"/>
    </row>
    <row r="31" spans="1:26" x14ac:dyDescent="0.2">
      <c r="A31" s="3">
        <v>1</v>
      </c>
      <c r="B31" s="3" t="s">
        <v>46</v>
      </c>
      <c r="C31" s="3" t="s">
        <v>20</v>
      </c>
      <c r="D31" s="3" t="s">
        <v>48</v>
      </c>
      <c r="E31" s="3">
        <v>2</v>
      </c>
      <c r="F31" s="4">
        <v>1.2372685185185186E-2</v>
      </c>
      <c r="G31" s="3">
        <v>3.6</v>
      </c>
      <c r="H31" s="5">
        <v>1</v>
      </c>
      <c r="I31" s="4">
        <f t="shared" ref="I31:I40" si="4">SUM(F31/G31)</f>
        <v>3.4368569958847738E-3</v>
      </c>
      <c r="J31" s="2">
        <v>7</v>
      </c>
      <c r="K31" s="2">
        <v>6</v>
      </c>
      <c r="L31" s="2">
        <v>9</v>
      </c>
      <c r="N31" s="3">
        <v>1</v>
      </c>
      <c r="O31" s="3" t="s">
        <v>46</v>
      </c>
      <c r="P31" s="3" t="s">
        <v>20</v>
      </c>
      <c r="Q31" s="3" t="s">
        <v>48</v>
      </c>
      <c r="R31" s="3">
        <v>2</v>
      </c>
      <c r="S31" s="4">
        <v>6.3356481481481486E-2</v>
      </c>
      <c r="T31" s="3">
        <v>18</v>
      </c>
      <c r="U31" s="5">
        <v>1</v>
      </c>
      <c r="V31" s="4">
        <f t="shared" ref="V31:V37" si="5">SUM(S31/T31)</f>
        <v>3.5198045267489713E-3</v>
      </c>
      <c r="W31" s="2">
        <v>8</v>
      </c>
      <c r="X31" s="6">
        <f>SUM(S31/3)*4</f>
        <v>8.4475308641975319E-2</v>
      </c>
      <c r="Y31" s="2">
        <v>6</v>
      </c>
      <c r="Z31" s="2">
        <v>9</v>
      </c>
    </row>
    <row r="32" spans="1:26" x14ac:dyDescent="0.2">
      <c r="A32" s="3">
        <v>2</v>
      </c>
      <c r="B32" s="3" t="s">
        <v>50</v>
      </c>
      <c r="C32" s="3" t="s">
        <v>44</v>
      </c>
      <c r="D32" s="3" t="s">
        <v>48</v>
      </c>
      <c r="E32" s="3">
        <v>3</v>
      </c>
      <c r="F32" s="4">
        <v>1.2627314814814815E-2</v>
      </c>
      <c r="G32" s="3">
        <v>3.6</v>
      </c>
      <c r="H32" s="5">
        <f t="shared" ref="H32:H40" si="6">SUM(F32/$F$31)</f>
        <v>1.020579981290926</v>
      </c>
      <c r="I32" s="4">
        <f t="shared" si="4"/>
        <v>3.5075874485596707E-3</v>
      </c>
      <c r="J32" s="2">
        <v>9</v>
      </c>
      <c r="K32" s="2">
        <v>6</v>
      </c>
      <c r="L32" s="2">
        <v>9</v>
      </c>
      <c r="N32" s="3">
        <v>2</v>
      </c>
      <c r="O32" s="3" t="s">
        <v>56</v>
      </c>
      <c r="P32" s="3" t="s">
        <v>44</v>
      </c>
      <c r="Q32" s="3" t="s">
        <v>48</v>
      </c>
      <c r="R32" s="3">
        <v>3</v>
      </c>
      <c r="S32" s="4">
        <v>6.4108796296296303E-2</v>
      </c>
      <c r="T32" s="3">
        <v>18</v>
      </c>
      <c r="U32" s="5">
        <f t="shared" ref="U32:U37" si="7">SUM(S32/$S$31)</f>
        <v>1.0118743149433687</v>
      </c>
      <c r="V32" s="4">
        <f t="shared" si="5"/>
        <v>3.5615997942386834E-3</v>
      </c>
      <c r="W32" s="2">
        <v>8</v>
      </c>
      <c r="X32" s="6">
        <f t="shared" ref="X32:X37" si="8">SUM(S32/3)*4</f>
        <v>8.5478395061728399E-2</v>
      </c>
      <c r="Y32" s="2">
        <v>6</v>
      </c>
      <c r="Z32" s="2">
        <v>9</v>
      </c>
    </row>
    <row r="33" spans="1:26" x14ac:dyDescent="0.2">
      <c r="A33" s="3">
        <v>3</v>
      </c>
      <c r="B33" s="3" t="s">
        <v>56</v>
      </c>
      <c r="C33" s="3" t="s">
        <v>44</v>
      </c>
      <c r="D33" s="3" t="s">
        <v>48</v>
      </c>
      <c r="E33" s="3">
        <v>3</v>
      </c>
      <c r="F33" s="4">
        <v>1.2638888888888889E-2</v>
      </c>
      <c r="G33" s="3">
        <v>3.6</v>
      </c>
      <c r="H33" s="5">
        <f t="shared" si="6"/>
        <v>1.0215154349859681</v>
      </c>
      <c r="I33" s="4">
        <f t="shared" si="4"/>
        <v>3.5108024691358022E-3</v>
      </c>
      <c r="J33" s="2">
        <v>9</v>
      </c>
      <c r="K33" s="2">
        <v>6</v>
      </c>
      <c r="L33" s="2">
        <v>9</v>
      </c>
      <c r="N33" s="3">
        <v>3</v>
      </c>
      <c r="O33" s="3" t="s">
        <v>49</v>
      </c>
      <c r="P33" s="3" t="s">
        <v>51</v>
      </c>
      <c r="Q33" s="3" t="s">
        <v>48</v>
      </c>
      <c r="R33" s="3">
        <v>3</v>
      </c>
      <c r="S33" s="4">
        <v>6.4421296296296296E-2</v>
      </c>
      <c r="T33" s="3">
        <v>18</v>
      </c>
      <c r="U33" s="5">
        <f t="shared" si="7"/>
        <v>1.0168067226890756</v>
      </c>
      <c r="V33" s="4">
        <f t="shared" si="5"/>
        <v>3.5789609053497942E-3</v>
      </c>
      <c r="W33" s="2">
        <v>9</v>
      </c>
      <c r="X33" s="6">
        <f t="shared" si="8"/>
        <v>8.5895061728395061E-2</v>
      </c>
      <c r="Y33" s="2">
        <v>6</v>
      </c>
      <c r="Z33" s="2">
        <v>9</v>
      </c>
    </row>
    <row r="34" spans="1:26" x14ac:dyDescent="0.2">
      <c r="A34" s="3">
        <v>4</v>
      </c>
      <c r="B34" s="3" t="s">
        <v>52</v>
      </c>
      <c r="C34" s="3" t="s">
        <v>16</v>
      </c>
      <c r="D34" s="3" t="s">
        <v>48</v>
      </c>
      <c r="E34" s="3">
        <v>2</v>
      </c>
      <c r="F34" s="4">
        <v>1.3101851851851852E-2</v>
      </c>
      <c r="G34" s="3">
        <v>3.6</v>
      </c>
      <c r="H34" s="5">
        <f t="shared" si="6"/>
        <v>1.058933582787652</v>
      </c>
      <c r="I34" s="4">
        <f t="shared" si="4"/>
        <v>3.63940329218107E-3</v>
      </c>
      <c r="J34" s="2">
        <v>11</v>
      </c>
      <c r="K34" s="2">
        <v>6</v>
      </c>
      <c r="L34" s="2">
        <v>9</v>
      </c>
      <c r="N34" s="3">
        <v>4</v>
      </c>
      <c r="O34" s="3" t="s">
        <v>50</v>
      </c>
      <c r="P34" s="3" t="s">
        <v>44</v>
      </c>
      <c r="Q34" s="3" t="s">
        <v>48</v>
      </c>
      <c r="R34" s="3">
        <v>3</v>
      </c>
      <c r="S34" s="4">
        <v>6.4432870370370363E-2</v>
      </c>
      <c r="T34" s="3">
        <v>18</v>
      </c>
      <c r="U34" s="5">
        <f t="shared" si="7"/>
        <v>1.016989404457435</v>
      </c>
      <c r="V34" s="4">
        <f t="shared" si="5"/>
        <v>3.57960390946502E-3</v>
      </c>
      <c r="W34" s="2">
        <v>9</v>
      </c>
      <c r="X34" s="6">
        <f t="shared" si="8"/>
        <v>8.5910493827160483E-2</v>
      </c>
      <c r="Y34" s="2">
        <v>6</v>
      </c>
      <c r="Z34" s="2">
        <v>9</v>
      </c>
    </row>
    <row r="35" spans="1:26" x14ac:dyDescent="0.2">
      <c r="A35" s="3">
        <v>5</v>
      </c>
      <c r="B35" s="3" t="s">
        <v>49</v>
      </c>
      <c r="C35" s="3" t="s">
        <v>51</v>
      </c>
      <c r="D35" s="3" t="s">
        <v>48</v>
      </c>
      <c r="E35" s="3">
        <v>3</v>
      </c>
      <c r="F35" s="4">
        <v>1.3113425925925926E-2</v>
      </c>
      <c r="G35" s="3">
        <v>3.6</v>
      </c>
      <c r="H35" s="18">
        <f t="shared" si="6"/>
        <v>1.0598690364826939</v>
      </c>
      <c r="I35" s="4">
        <f t="shared" si="4"/>
        <v>3.6426183127572015E-3</v>
      </c>
      <c r="J35" s="2">
        <v>11</v>
      </c>
      <c r="K35" s="2">
        <v>6</v>
      </c>
      <c r="L35" s="2">
        <v>9</v>
      </c>
      <c r="N35" s="3">
        <v>5</v>
      </c>
      <c r="O35" s="3" t="s">
        <v>93</v>
      </c>
      <c r="P35" s="3" t="s">
        <v>44</v>
      </c>
      <c r="Q35" s="3" t="s">
        <v>48</v>
      </c>
      <c r="R35" s="3">
        <v>2</v>
      </c>
      <c r="S35" s="4">
        <v>6.7060185185185181E-2</v>
      </c>
      <c r="T35" s="3">
        <v>18</v>
      </c>
      <c r="U35" s="18">
        <f t="shared" si="7"/>
        <v>1.0584581658750456</v>
      </c>
      <c r="V35" s="4">
        <f t="shared" si="5"/>
        <v>3.725565843621399E-3</v>
      </c>
      <c r="W35" s="2">
        <v>12</v>
      </c>
      <c r="X35" s="6">
        <f t="shared" si="8"/>
        <v>8.9413580246913579E-2</v>
      </c>
      <c r="Y35" s="2">
        <v>6</v>
      </c>
      <c r="Z35" s="2">
        <v>9</v>
      </c>
    </row>
    <row r="36" spans="1:26" x14ac:dyDescent="0.2">
      <c r="A36" s="3">
        <v>6</v>
      </c>
      <c r="B36" s="3" t="s">
        <v>128</v>
      </c>
      <c r="C36" s="3" t="s">
        <v>6</v>
      </c>
      <c r="D36" s="3" t="s">
        <v>48</v>
      </c>
      <c r="E36" s="3">
        <v>3</v>
      </c>
      <c r="F36" s="4">
        <v>1.3252314814814814E-2</v>
      </c>
      <c r="G36" s="3">
        <v>3.6</v>
      </c>
      <c r="H36" s="5">
        <f t="shared" si="6"/>
        <v>1.071094480823199</v>
      </c>
      <c r="I36" s="4">
        <f t="shared" si="4"/>
        <v>3.6811985596707816E-3</v>
      </c>
      <c r="J36" s="2">
        <v>12</v>
      </c>
      <c r="K36" s="2">
        <v>6</v>
      </c>
      <c r="L36" s="2">
        <v>9</v>
      </c>
      <c r="N36" s="3">
        <v>6</v>
      </c>
      <c r="O36" s="3" t="s">
        <v>94</v>
      </c>
      <c r="P36" s="3" t="s">
        <v>62</v>
      </c>
      <c r="Q36" s="3" t="s">
        <v>3</v>
      </c>
      <c r="R36" s="3">
        <v>3</v>
      </c>
      <c r="S36" s="4">
        <v>6.7245370370370372E-2</v>
      </c>
      <c r="T36" s="3">
        <v>18</v>
      </c>
      <c r="U36" s="5">
        <f t="shared" si="7"/>
        <v>1.0613810741687979</v>
      </c>
      <c r="V36" s="4">
        <f t="shared" si="5"/>
        <v>3.7358539094650206E-3</v>
      </c>
      <c r="W36" s="2">
        <v>12</v>
      </c>
      <c r="X36" s="6">
        <f t="shared" si="8"/>
        <v>8.9660493827160501E-2</v>
      </c>
      <c r="Y36" s="2">
        <v>6</v>
      </c>
      <c r="Z36" s="2">
        <v>9</v>
      </c>
    </row>
    <row r="37" spans="1:26" x14ac:dyDescent="0.2">
      <c r="A37" s="3">
        <v>7</v>
      </c>
      <c r="B37" s="3" t="s">
        <v>93</v>
      </c>
      <c r="C37" s="3" t="s">
        <v>44</v>
      </c>
      <c r="D37" s="3" t="s">
        <v>48</v>
      </c>
      <c r="E37" s="3">
        <v>2</v>
      </c>
      <c r="F37" s="4">
        <v>1.3368055555555557E-2</v>
      </c>
      <c r="G37" s="3">
        <v>3.6</v>
      </c>
      <c r="H37" s="5">
        <f t="shared" si="6"/>
        <v>1.0804490177736201</v>
      </c>
      <c r="I37" s="4">
        <f t="shared" si="4"/>
        <v>3.7133487654320988E-3</v>
      </c>
      <c r="J37" s="2">
        <v>13</v>
      </c>
      <c r="K37" s="2">
        <v>6</v>
      </c>
      <c r="L37" s="2">
        <v>9</v>
      </c>
      <c r="N37" s="3">
        <v>7</v>
      </c>
      <c r="O37" s="3" t="s">
        <v>54</v>
      </c>
      <c r="P37" s="3" t="s">
        <v>2</v>
      </c>
      <c r="Q37" s="3" t="s">
        <v>48</v>
      </c>
      <c r="R37" s="3">
        <v>3</v>
      </c>
      <c r="S37" s="4">
        <v>6.9456018518518514E-2</v>
      </c>
      <c r="T37" s="3">
        <v>18</v>
      </c>
      <c r="U37" s="5">
        <f t="shared" si="7"/>
        <v>1.0962732919254656</v>
      </c>
      <c r="V37" s="4">
        <f t="shared" si="5"/>
        <v>3.8586676954732507E-3</v>
      </c>
      <c r="W37" s="2">
        <v>14</v>
      </c>
      <c r="X37" s="6">
        <f t="shared" si="8"/>
        <v>9.2608024691358024E-2</v>
      </c>
      <c r="Y37" s="2">
        <v>6</v>
      </c>
      <c r="Z37" s="2">
        <v>9</v>
      </c>
    </row>
    <row r="38" spans="1:26" x14ac:dyDescent="0.2">
      <c r="A38" s="3">
        <v>8</v>
      </c>
      <c r="B38" s="3" t="s">
        <v>94</v>
      </c>
      <c r="C38" s="3" t="s">
        <v>62</v>
      </c>
      <c r="D38" s="3" t="s">
        <v>3</v>
      </c>
      <c r="E38" s="3">
        <v>3</v>
      </c>
      <c r="F38" s="4">
        <v>1.3553240740740741E-2</v>
      </c>
      <c r="G38" s="3">
        <v>3.6</v>
      </c>
      <c r="H38" s="5">
        <f t="shared" si="6"/>
        <v>1.0954162768942937</v>
      </c>
      <c r="I38" s="4">
        <f t="shared" si="4"/>
        <v>3.7647890946502058E-3</v>
      </c>
      <c r="J38" s="2">
        <v>14</v>
      </c>
      <c r="K38" s="2">
        <v>6</v>
      </c>
      <c r="L38" s="2">
        <v>9</v>
      </c>
      <c r="N38" s="3"/>
      <c r="O38" s="3" t="s">
        <v>55</v>
      </c>
      <c r="P38" s="3" t="s">
        <v>20</v>
      </c>
      <c r="Q38" s="3" t="s">
        <v>48</v>
      </c>
      <c r="R38" s="3">
        <v>3</v>
      </c>
      <c r="S38" s="4" t="s">
        <v>81</v>
      </c>
      <c r="T38" s="3">
        <v>18</v>
      </c>
      <c r="U38" s="5"/>
      <c r="V38" s="4"/>
      <c r="W38" s="2"/>
      <c r="X38" s="2"/>
      <c r="Y38" s="2"/>
      <c r="Z38" s="2"/>
    </row>
    <row r="39" spans="1:26" x14ac:dyDescent="0.2">
      <c r="A39" s="3">
        <v>9</v>
      </c>
      <c r="B39" s="3" t="s">
        <v>54</v>
      </c>
      <c r="C39" s="3" t="s">
        <v>2</v>
      </c>
      <c r="D39" s="3" t="s">
        <v>48</v>
      </c>
      <c r="E39" s="3">
        <v>3</v>
      </c>
      <c r="F39" s="4">
        <v>1.3599537037037037E-2</v>
      </c>
      <c r="G39" s="3">
        <v>3.6</v>
      </c>
      <c r="H39" s="5">
        <f t="shared" si="6"/>
        <v>1.0991580916744621</v>
      </c>
      <c r="I39" s="4">
        <f t="shared" si="4"/>
        <v>3.7776491769547322E-3</v>
      </c>
      <c r="J39" s="2">
        <v>14</v>
      </c>
      <c r="K39" s="2">
        <v>6</v>
      </c>
      <c r="L39" s="2">
        <v>9</v>
      </c>
      <c r="N39" s="3"/>
      <c r="O39" s="3" t="s">
        <v>52</v>
      </c>
      <c r="P39" s="3" t="s">
        <v>16</v>
      </c>
      <c r="Q39" s="3" t="s">
        <v>48</v>
      </c>
      <c r="R39" s="3">
        <v>2</v>
      </c>
      <c r="S39" s="4" t="s">
        <v>81</v>
      </c>
      <c r="T39" s="3">
        <v>18</v>
      </c>
      <c r="U39" s="5"/>
      <c r="V39" s="4"/>
      <c r="W39" s="2"/>
      <c r="X39" s="2"/>
      <c r="Y39" s="2"/>
      <c r="Z39" s="2"/>
    </row>
    <row r="40" spans="1:26" x14ac:dyDescent="0.2">
      <c r="A40" s="3">
        <v>10</v>
      </c>
      <c r="B40" s="3" t="s">
        <v>55</v>
      </c>
      <c r="C40" s="3" t="s">
        <v>20</v>
      </c>
      <c r="D40" s="3" t="s">
        <v>48</v>
      </c>
      <c r="E40" s="3">
        <v>3</v>
      </c>
      <c r="F40" s="4">
        <v>1.3900462962962962E-2</v>
      </c>
      <c r="G40" s="3">
        <v>3.6</v>
      </c>
      <c r="H40" s="5">
        <f t="shared" si="6"/>
        <v>1.1234798877455563</v>
      </c>
      <c r="I40" s="4">
        <f t="shared" si="4"/>
        <v>3.861239711934156E-3</v>
      </c>
      <c r="J40" s="2">
        <v>16</v>
      </c>
      <c r="K40" s="2">
        <v>6</v>
      </c>
      <c r="L40" s="2">
        <v>9</v>
      </c>
      <c r="N40" s="3"/>
      <c r="O40" s="3"/>
      <c r="P40" s="3"/>
      <c r="Q40" s="3"/>
      <c r="R40" s="3"/>
      <c r="S40" s="4"/>
      <c r="T40" s="3"/>
      <c r="U40" s="5"/>
      <c r="V40" s="4"/>
      <c r="W40" s="2"/>
      <c r="X40" s="2"/>
      <c r="Y40" s="2"/>
      <c r="Z40" s="2"/>
    </row>
    <row r="41" spans="1:26" x14ac:dyDescent="0.2">
      <c r="A41" s="3"/>
      <c r="B41" s="3"/>
      <c r="C41" s="3"/>
      <c r="D41" s="3"/>
      <c r="E41" s="3"/>
      <c r="F41" s="4"/>
      <c r="G41" s="3"/>
      <c r="H41" s="5"/>
      <c r="I41" s="4"/>
      <c r="J41" s="2"/>
      <c r="K41" s="2"/>
      <c r="L41" s="2"/>
      <c r="N41" s="3"/>
      <c r="O41" s="3"/>
      <c r="P41" s="3"/>
      <c r="Q41" s="3"/>
      <c r="R41" s="3"/>
      <c r="S41" s="4"/>
      <c r="T41" s="3"/>
      <c r="U41" s="5"/>
      <c r="V41" s="4"/>
      <c r="W41" s="2"/>
      <c r="X41" s="2"/>
      <c r="Y41" s="2"/>
      <c r="Z41" s="2"/>
    </row>
    <row r="42" spans="1:26" x14ac:dyDescent="0.2">
      <c r="A42" s="3">
        <v>1</v>
      </c>
      <c r="B42" s="3" t="s">
        <v>95</v>
      </c>
      <c r="C42" s="3" t="s">
        <v>16</v>
      </c>
      <c r="D42" s="3" t="s">
        <v>96</v>
      </c>
      <c r="E42" s="3">
        <v>5</v>
      </c>
      <c r="F42" s="4">
        <v>1.4965277777777779E-2</v>
      </c>
      <c r="G42" s="3">
        <v>3.6</v>
      </c>
      <c r="H42" s="5">
        <f>SUM(F42/$F$71)</f>
        <v>1.133216476774759</v>
      </c>
      <c r="I42" s="4">
        <f>SUM(F42/G42)</f>
        <v>4.1570216049382717E-3</v>
      </c>
      <c r="J42" s="2">
        <v>22</v>
      </c>
      <c r="K42" s="2">
        <v>18</v>
      </c>
      <c r="L42" s="2"/>
      <c r="N42" s="3">
        <v>1</v>
      </c>
      <c r="O42" s="3" t="s">
        <v>95</v>
      </c>
      <c r="P42" s="3" t="s">
        <v>16</v>
      </c>
      <c r="Q42" s="3" t="s">
        <v>96</v>
      </c>
      <c r="R42" s="3">
        <v>5</v>
      </c>
      <c r="S42" s="4">
        <v>4.821759259259259E-2</v>
      </c>
      <c r="T42" s="3">
        <v>12</v>
      </c>
      <c r="U42" s="5">
        <f>SUM(S42/$S$71)</f>
        <v>1.1189900617781359</v>
      </c>
      <c r="V42" s="4">
        <f t="shared" ref="V42" si="9">SUM(S42/T42)</f>
        <v>4.0181327160493828E-3</v>
      </c>
      <c r="W42" s="2">
        <v>17</v>
      </c>
      <c r="X42" s="6">
        <f>SUM(S42/2)*4</f>
        <v>9.6435185185185179E-2</v>
      </c>
      <c r="Y42" s="2">
        <v>18</v>
      </c>
      <c r="Z42" s="2">
        <v>17</v>
      </c>
    </row>
    <row r="43" spans="1:26" x14ac:dyDescent="0.2">
      <c r="A43" s="3"/>
      <c r="B43" s="3"/>
      <c r="C43" s="3"/>
      <c r="D43" s="3"/>
      <c r="E43" s="3"/>
      <c r="F43" s="4"/>
      <c r="G43" s="3"/>
      <c r="H43" s="5"/>
      <c r="I43" s="4"/>
      <c r="J43" s="2"/>
      <c r="K43" s="2"/>
      <c r="L43" s="2"/>
      <c r="N43" s="3"/>
      <c r="O43" s="3"/>
      <c r="P43" s="3"/>
      <c r="Q43" s="3"/>
      <c r="R43" s="3"/>
      <c r="S43" s="4"/>
      <c r="T43" s="3"/>
      <c r="U43" s="5"/>
      <c r="V43" s="4"/>
      <c r="W43" s="2"/>
      <c r="X43" s="2"/>
      <c r="Y43" s="2"/>
      <c r="Z43" s="2"/>
    </row>
    <row r="44" spans="1:26" x14ac:dyDescent="0.2">
      <c r="A44" s="3">
        <v>1</v>
      </c>
      <c r="B44" s="3" t="s">
        <v>72</v>
      </c>
      <c r="C44" s="3" t="s">
        <v>65</v>
      </c>
      <c r="D44" s="3" t="s">
        <v>21</v>
      </c>
      <c r="E44" s="3">
        <v>2</v>
      </c>
      <c r="F44" s="4">
        <v>1.1550925925925925E-2</v>
      </c>
      <c r="G44" s="3">
        <v>3.6</v>
      </c>
      <c r="H44" s="5">
        <v>1</v>
      </c>
      <c r="I44" s="4">
        <f t="shared" ref="I44:I61" si="10">SUM(F44/G44)</f>
        <v>3.2085905349794235E-3</v>
      </c>
      <c r="J44" s="2">
        <v>3</v>
      </c>
      <c r="K44" s="2">
        <v>1</v>
      </c>
      <c r="L44" s="2">
        <v>4</v>
      </c>
      <c r="N44" s="3">
        <v>1</v>
      </c>
      <c r="O44" s="3" t="s">
        <v>97</v>
      </c>
      <c r="P44" s="3" t="s">
        <v>91</v>
      </c>
      <c r="Q44" s="3" t="s">
        <v>21</v>
      </c>
      <c r="R44" s="3">
        <v>1</v>
      </c>
      <c r="S44" s="4">
        <v>6.0462962962962961E-2</v>
      </c>
      <c r="T44" s="3">
        <v>18</v>
      </c>
      <c r="U44" s="5">
        <v>1</v>
      </c>
      <c r="V44" s="4">
        <f t="shared" ref="V44:V60" si="11">SUM(S44/T44)</f>
        <v>3.3590534979423868E-3</v>
      </c>
      <c r="W44" s="2">
        <v>5</v>
      </c>
      <c r="X44" s="6">
        <f>SUM(S44/3)*4</f>
        <v>8.0617283950617277E-2</v>
      </c>
      <c r="Y44" s="2">
        <v>1</v>
      </c>
      <c r="Z44" s="2">
        <v>4</v>
      </c>
    </row>
    <row r="45" spans="1:26" x14ac:dyDescent="0.2">
      <c r="A45" s="3">
        <v>2</v>
      </c>
      <c r="B45" s="3" t="s">
        <v>63</v>
      </c>
      <c r="C45" s="3" t="s">
        <v>65</v>
      </c>
      <c r="D45" s="3" t="s">
        <v>21</v>
      </c>
      <c r="E45" s="3">
        <v>2</v>
      </c>
      <c r="F45" s="4">
        <v>1.1574074074074075E-2</v>
      </c>
      <c r="G45" s="3">
        <v>3.6</v>
      </c>
      <c r="H45" s="5">
        <f t="shared" ref="H45:H61" si="12">SUM(F45/$F$44)</f>
        <v>1.0020040080160322</v>
      </c>
      <c r="I45" s="4">
        <f t="shared" si="10"/>
        <v>3.2150205761316874E-3</v>
      </c>
      <c r="J45" s="2">
        <v>4</v>
      </c>
      <c r="K45" s="2">
        <v>1</v>
      </c>
      <c r="L45" s="2">
        <v>4</v>
      </c>
      <c r="N45" s="3">
        <v>2</v>
      </c>
      <c r="O45" s="3" t="s">
        <v>64</v>
      </c>
      <c r="P45" s="3" t="s">
        <v>66</v>
      </c>
      <c r="Q45" s="3" t="s">
        <v>21</v>
      </c>
      <c r="R45" s="3">
        <v>2</v>
      </c>
      <c r="S45" s="4">
        <v>6.0486111111111109E-2</v>
      </c>
      <c r="T45" s="3">
        <v>18</v>
      </c>
      <c r="U45" s="5">
        <f t="shared" ref="U45:U60" si="13">SUM(S45/$S$44)</f>
        <v>1.0003828483920367</v>
      </c>
      <c r="V45" s="4">
        <f t="shared" si="11"/>
        <v>3.3603395061728393E-3</v>
      </c>
      <c r="W45" s="2">
        <v>5</v>
      </c>
      <c r="X45" s="6">
        <f t="shared" ref="X45:X60" si="14">SUM(S45/3)*4</f>
        <v>8.0648148148148149E-2</v>
      </c>
      <c r="Y45" s="2">
        <v>1</v>
      </c>
      <c r="Z45" s="2">
        <v>4</v>
      </c>
    </row>
    <row r="46" spans="1:26" x14ac:dyDescent="0.2">
      <c r="A46" s="3">
        <v>3</v>
      </c>
      <c r="B46" s="3" t="s">
        <v>64</v>
      </c>
      <c r="C46" s="3" t="s">
        <v>66</v>
      </c>
      <c r="D46" s="3" t="s">
        <v>21</v>
      </c>
      <c r="E46" s="3">
        <v>2</v>
      </c>
      <c r="F46" s="4">
        <v>1.1828703703703704E-2</v>
      </c>
      <c r="G46" s="3">
        <v>3.6</v>
      </c>
      <c r="H46" s="5">
        <f t="shared" si="12"/>
        <v>1.024048096192385</v>
      </c>
      <c r="I46" s="4">
        <f t="shared" si="10"/>
        <v>3.2857510288065842E-3</v>
      </c>
      <c r="J46" s="2">
        <v>5</v>
      </c>
      <c r="K46" s="2">
        <v>1</v>
      </c>
      <c r="L46" s="2">
        <v>4</v>
      </c>
      <c r="N46" s="3">
        <v>3</v>
      </c>
      <c r="O46" s="3" t="s">
        <v>98</v>
      </c>
      <c r="P46" s="3" t="s">
        <v>6</v>
      </c>
      <c r="Q46" s="3" t="s">
        <v>21</v>
      </c>
      <c r="R46" s="3">
        <v>2</v>
      </c>
      <c r="S46" s="4">
        <v>6.0497685185185189E-2</v>
      </c>
      <c r="T46" s="3">
        <v>18</v>
      </c>
      <c r="U46" s="5">
        <f t="shared" si="13"/>
        <v>1.0005742725880553</v>
      </c>
      <c r="V46" s="4">
        <f t="shared" si="11"/>
        <v>3.3609825102880659E-3</v>
      </c>
      <c r="W46" s="2">
        <v>5</v>
      </c>
      <c r="X46" s="6">
        <f t="shared" si="14"/>
        <v>8.0663580246913585E-2</v>
      </c>
      <c r="Y46" s="2">
        <v>1</v>
      </c>
      <c r="Z46" s="2">
        <v>4</v>
      </c>
    </row>
    <row r="47" spans="1:26" x14ac:dyDescent="0.2">
      <c r="A47" s="3">
        <v>3</v>
      </c>
      <c r="B47" s="3" t="s">
        <v>98</v>
      </c>
      <c r="C47" s="3" t="s">
        <v>6</v>
      </c>
      <c r="D47" s="3" t="s">
        <v>21</v>
      </c>
      <c r="E47" s="3">
        <v>2</v>
      </c>
      <c r="F47" s="4">
        <v>1.1828703703703704E-2</v>
      </c>
      <c r="G47" s="3">
        <v>3.6</v>
      </c>
      <c r="H47" s="5">
        <f t="shared" si="12"/>
        <v>1.024048096192385</v>
      </c>
      <c r="I47" s="4">
        <f t="shared" si="10"/>
        <v>3.2857510288065842E-3</v>
      </c>
      <c r="J47" s="2">
        <v>5</v>
      </c>
      <c r="K47" s="2">
        <v>1</v>
      </c>
      <c r="L47" s="2">
        <v>4</v>
      </c>
      <c r="N47" s="3">
        <v>4</v>
      </c>
      <c r="O47" s="3" t="s">
        <v>61</v>
      </c>
      <c r="P47" s="3" t="s">
        <v>62</v>
      </c>
      <c r="Q47" s="3" t="s">
        <v>21</v>
      </c>
      <c r="R47" s="3">
        <v>2</v>
      </c>
      <c r="S47" s="4">
        <v>6.0567129629629624E-2</v>
      </c>
      <c r="T47" s="3">
        <v>18</v>
      </c>
      <c r="U47" s="5">
        <f t="shared" si="13"/>
        <v>1.0017228177641653</v>
      </c>
      <c r="V47" s="4">
        <f t="shared" si="11"/>
        <v>3.3648405349794236E-3</v>
      </c>
      <c r="W47" s="2">
        <v>5</v>
      </c>
      <c r="X47" s="6">
        <f t="shared" si="14"/>
        <v>8.075617283950616E-2</v>
      </c>
      <c r="Y47" s="2">
        <v>1</v>
      </c>
      <c r="Z47" s="2">
        <v>4</v>
      </c>
    </row>
    <row r="48" spans="1:26" x14ac:dyDescent="0.2">
      <c r="A48" s="3">
        <v>5</v>
      </c>
      <c r="B48" s="3" t="s">
        <v>60</v>
      </c>
      <c r="C48" s="3" t="s">
        <v>2</v>
      </c>
      <c r="D48" s="3" t="s">
        <v>21</v>
      </c>
      <c r="E48" s="3">
        <v>2</v>
      </c>
      <c r="F48" s="4">
        <v>1.1840277777777778E-2</v>
      </c>
      <c r="G48" s="3">
        <v>3.6</v>
      </c>
      <c r="H48" s="5">
        <f t="shared" si="12"/>
        <v>1.0250501002004009</v>
      </c>
      <c r="I48" s="4">
        <f t="shared" si="10"/>
        <v>3.2889660493827157E-3</v>
      </c>
      <c r="J48" s="2">
        <v>5</v>
      </c>
      <c r="K48" s="2">
        <v>1</v>
      </c>
      <c r="L48" s="2">
        <v>4</v>
      </c>
      <c r="N48" s="3">
        <v>5</v>
      </c>
      <c r="O48" s="3" t="s">
        <v>60</v>
      </c>
      <c r="P48" s="3" t="s">
        <v>2</v>
      </c>
      <c r="Q48" s="3" t="s">
        <v>21</v>
      </c>
      <c r="R48" s="3">
        <v>2</v>
      </c>
      <c r="S48" s="4">
        <v>6.0995370370370366E-2</v>
      </c>
      <c r="T48" s="3">
        <v>18</v>
      </c>
      <c r="U48" s="5">
        <f t="shared" si="13"/>
        <v>1.0088055130168454</v>
      </c>
      <c r="V48" s="4">
        <f t="shared" si="11"/>
        <v>3.3886316872427983E-3</v>
      </c>
      <c r="W48" s="2">
        <v>5</v>
      </c>
      <c r="X48" s="6">
        <f t="shared" si="14"/>
        <v>8.1327160493827155E-2</v>
      </c>
      <c r="Y48" s="2">
        <v>1</v>
      </c>
      <c r="Z48" s="2">
        <v>4</v>
      </c>
    </row>
    <row r="49" spans="1:26" x14ac:dyDescent="0.2">
      <c r="A49" s="3">
        <v>6</v>
      </c>
      <c r="B49" s="3" t="s">
        <v>109</v>
      </c>
      <c r="C49" s="3" t="s">
        <v>31</v>
      </c>
      <c r="D49" s="3" t="s">
        <v>21</v>
      </c>
      <c r="E49" s="3">
        <v>2</v>
      </c>
      <c r="F49" s="4">
        <v>1.2002314814814815E-2</v>
      </c>
      <c r="G49" s="3">
        <v>3.6</v>
      </c>
      <c r="H49" s="5">
        <f t="shared" si="12"/>
        <v>1.0390781563126255</v>
      </c>
      <c r="I49" s="4">
        <f t="shared" si="10"/>
        <v>3.3339763374485593E-3</v>
      </c>
      <c r="J49" s="2">
        <v>5</v>
      </c>
      <c r="K49" s="2">
        <v>1</v>
      </c>
      <c r="L49" s="2">
        <v>4</v>
      </c>
      <c r="N49" s="3">
        <v>6</v>
      </c>
      <c r="O49" s="3" t="s">
        <v>99</v>
      </c>
      <c r="P49" s="3" t="s">
        <v>100</v>
      </c>
      <c r="Q49" s="3" t="s">
        <v>21</v>
      </c>
      <c r="R49" s="3">
        <v>2</v>
      </c>
      <c r="S49" s="4">
        <v>6.1921296296296301E-2</v>
      </c>
      <c r="T49" s="3">
        <v>18</v>
      </c>
      <c r="U49" s="5">
        <f t="shared" si="13"/>
        <v>1.0241194486983156</v>
      </c>
      <c r="V49" s="4">
        <f t="shared" si="11"/>
        <v>3.4400720164609057E-3</v>
      </c>
      <c r="W49" s="2">
        <v>6</v>
      </c>
      <c r="X49" s="6">
        <f t="shared" si="14"/>
        <v>8.2561728395061734E-2</v>
      </c>
      <c r="Y49" s="2">
        <v>1</v>
      </c>
      <c r="Z49" s="2">
        <v>4</v>
      </c>
    </row>
    <row r="50" spans="1:26" x14ac:dyDescent="0.2">
      <c r="A50" s="3">
        <v>7</v>
      </c>
      <c r="B50" s="3" t="s">
        <v>61</v>
      </c>
      <c r="C50" s="3" t="s">
        <v>62</v>
      </c>
      <c r="D50" s="3" t="s">
        <v>21</v>
      </c>
      <c r="E50" s="3">
        <v>2</v>
      </c>
      <c r="F50" s="4">
        <v>1.2187500000000002E-2</v>
      </c>
      <c r="G50" s="3">
        <v>3.6</v>
      </c>
      <c r="H50" s="18">
        <f t="shared" si="12"/>
        <v>1.055110220440882</v>
      </c>
      <c r="I50" s="4">
        <f t="shared" si="10"/>
        <v>3.3854166666666672E-3</v>
      </c>
      <c r="J50" s="2">
        <v>6</v>
      </c>
      <c r="K50" s="2">
        <v>1</v>
      </c>
      <c r="L50" s="2">
        <v>4</v>
      </c>
      <c r="N50" s="3">
        <v>7</v>
      </c>
      <c r="O50" s="3" t="s">
        <v>72</v>
      </c>
      <c r="P50" s="3" t="s">
        <v>65</v>
      </c>
      <c r="Q50" s="3" t="s">
        <v>21</v>
      </c>
      <c r="R50" s="3">
        <v>2</v>
      </c>
      <c r="S50" s="4">
        <v>6.293981481481481E-2</v>
      </c>
      <c r="T50" s="3">
        <v>18</v>
      </c>
      <c r="U50" s="18">
        <f t="shared" si="13"/>
        <v>1.0409647779479325</v>
      </c>
      <c r="V50" s="4">
        <f t="shared" si="11"/>
        <v>3.4966563786008229E-3</v>
      </c>
      <c r="W50" s="2">
        <v>7</v>
      </c>
      <c r="X50" s="6">
        <f t="shared" si="14"/>
        <v>8.3919753086419746E-2</v>
      </c>
      <c r="Y50" s="2">
        <v>1</v>
      </c>
      <c r="Z50" s="2">
        <v>4</v>
      </c>
    </row>
    <row r="51" spans="1:26" x14ac:dyDescent="0.2">
      <c r="A51" s="3">
        <v>8</v>
      </c>
      <c r="B51" s="3" t="s">
        <v>58</v>
      </c>
      <c r="C51" s="3" t="s">
        <v>20</v>
      </c>
      <c r="D51" s="3" t="s">
        <v>21</v>
      </c>
      <c r="E51" s="3">
        <v>2</v>
      </c>
      <c r="F51" s="4">
        <v>1.2499999999999999E-2</v>
      </c>
      <c r="G51" s="3">
        <v>3.6</v>
      </c>
      <c r="H51" s="5">
        <f t="shared" si="12"/>
        <v>1.0821643286573146</v>
      </c>
      <c r="I51" s="4">
        <f t="shared" si="10"/>
        <v>3.472222222222222E-3</v>
      </c>
      <c r="J51" s="2">
        <v>8</v>
      </c>
      <c r="K51" s="2">
        <v>1</v>
      </c>
      <c r="L51" s="2">
        <v>4</v>
      </c>
      <c r="N51" s="3">
        <v>8</v>
      </c>
      <c r="O51" s="3" t="s">
        <v>101</v>
      </c>
      <c r="P51" s="3" t="s">
        <v>44</v>
      </c>
      <c r="Q51" s="3" t="s">
        <v>21</v>
      </c>
      <c r="R51" s="3">
        <v>2</v>
      </c>
      <c r="S51" s="4">
        <v>6.3113425925925934E-2</v>
      </c>
      <c r="T51" s="3">
        <v>18</v>
      </c>
      <c r="U51" s="5">
        <f t="shared" si="13"/>
        <v>1.0438361408882084</v>
      </c>
      <c r="V51" s="4">
        <f t="shared" si="11"/>
        <v>3.5063014403292187E-3</v>
      </c>
      <c r="W51" s="2">
        <v>7</v>
      </c>
      <c r="X51" s="6">
        <f t="shared" si="14"/>
        <v>8.4151234567901245E-2</v>
      </c>
      <c r="Y51" s="2">
        <v>1</v>
      </c>
      <c r="Z51" s="2">
        <v>4</v>
      </c>
    </row>
    <row r="52" spans="1:26" x14ac:dyDescent="0.2">
      <c r="A52" s="3">
        <v>9</v>
      </c>
      <c r="B52" s="3" t="s">
        <v>104</v>
      </c>
      <c r="C52" s="3" t="s">
        <v>62</v>
      </c>
      <c r="D52" s="3" t="s">
        <v>21</v>
      </c>
      <c r="E52" s="3">
        <v>3</v>
      </c>
      <c r="F52" s="4">
        <v>1.2615740740740742E-2</v>
      </c>
      <c r="G52" s="3">
        <v>3.6</v>
      </c>
      <c r="H52" s="5">
        <f t="shared" si="12"/>
        <v>1.0921843687374753</v>
      </c>
      <c r="I52" s="4">
        <f t="shared" si="10"/>
        <v>3.5043724279835392E-3</v>
      </c>
      <c r="J52" s="2">
        <v>9</v>
      </c>
      <c r="K52" s="2">
        <v>1</v>
      </c>
      <c r="L52" s="2">
        <v>4</v>
      </c>
      <c r="N52" s="3">
        <v>9</v>
      </c>
      <c r="O52" s="3" t="s">
        <v>102</v>
      </c>
      <c r="P52" s="3" t="s">
        <v>31</v>
      </c>
      <c r="Q52" s="3" t="s">
        <v>21</v>
      </c>
      <c r="R52" s="3">
        <v>3</v>
      </c>
      <c r="S52" s="4">
        <v>6.3344907407407405E-2</v>
      </c>
      <c r="T52" s="3">
        <v>18</v>
      </c>
      <c r="U52" s="5">
        <f t="shared" si="13"/>
        <v>1.0476646248085757</v>
      </c>
      <c r="V52" s="4">
        <f t="shared" si="11"/>
        <v>3.5191615226337447E-3</v>
      </c>
      <c r="W52" s="2">
        <v>8</v>
      </c>
      <c r="X52" s="6">
        <f t="shared" si="14"/>
        <v>8.4459876543209869E-2</v>
      </c>
      <c r="Y52" s="2">
        <v>1</v>
      </c>
      <c r="Z52" s="2">
        <v>4</v>
      </c>
    </row>
    <row r="53" spans="1:26" x14ac:dyDescent="0.2">
      <c r="A53" s="3">
        <v>10</v>
      </c>
      <c r="B53" s="3" t="s">
        <v>67</v>
      </c>
      <c r="C53" s="3" t="s">
        <v>65</v>
      </c>
      <c r="D53" s="3" t="s">
        <v>21</v>
      </c>
      <c r="E53" s="3">
        <v>3</v>
      </c>
      <c r="F53" s="4">
        <v>1.2685185185185183E-2</v>
      </c>
      <c r="G53" s="3">
        <v>3.6</v>
      </c>
      <c r="H53" s="5">
        <f t="shared" si="12"/>
        <v>1.0981963927855711</v>
      </c>
      <c r="I53" s="4">
        <f t="shared" si="10"/>
        <v>3.5236625514403286E-3</v>
      </c>
      <c r="J53" s="2">
        <v>9</v>
      </c>
      <c r="K53" s="2">
        <v>1</v>
      </c>
      <c r="L53" s="2">
        <v>4</v>
      </c>
      <c r="N53" s="3">
        <v>10</v>
      </c>
      <c r="O53" s="3" t="s">
        <v>103</v>
      </c>
      <c r="P53" s="3" t="s">
        <v>31</v>
      </c>
      <c r="Q53" s="3" t="s">
        <v>21</v>
      </c>
      <c r="R53" s="3">
        <v>3</v>
      </c>
      <c r="S53" s="4">
        <v>6.4363425925925921E-2</v>
      </c>
      <c r="T53" s="3">
        <v>18</v>
      </c>
      <c r="U53" s="5">
        <f t="shared" si="13"/>
        <v>1.0645099540581928</v>
      </c>
      <c r="V53" s="4">
        <f t="shared" si="11"/>
        <v>3.5757458847736623E-3</v>
      </c>
      <c r="W53" s="2">
        <v>9</v>
      </c>
      <c r="X53" s="6">
        <f t="shared" si="14"/>
        <v>8.5817901234567895E-2</v>
      </c>
      <c r="Y53" s="2">
        <v>1</v>
      </c>
      <c r="Z53" s="2">
        <v>4</v>
      </c>
    </row>
    <row r="54" spans="1:26" x14ac:dyDescent="0.2">
      <c r="A54" s="3">
        <v>11</v>
      </c>
      <c r="B54" s="3" t="s">
        <v>110</v>
      </c>
      <c r="C54" s="3" t="s">
        <v>91</v>
      </c>
      <c r="D54" s="3" t="s">
        <v>21</v>
      </c>
      <c r="E54" s="3">
        <v>4</v>
      </c>
      <c r="F54" s="4">
        <v>1.306712962962963E-2</v>
      </c>
      <c r="G54" s="3">
        <v>3.6</v>
      </c>
      <c r="H54" s="5">
        <f t="shared" si="12"/>
        <v>1.1312625250501003</v>
      </c>
      <c r="I54" s="4">
        <f t="shared" si="10"/>
        <v>3.629758230452675E-3</v>
      </c>
      <c r="J54" s="2">
        <v>11</v>
      </c>
      <c r="K54" s="2">
        <v>1</v>
      </c>
      <c r="L54" s="2">
        <v>4</v>
      </c>
      <c r="N54" s="3">
        <v>11</v>
      </c>
      <c r="O54" s="3" t="s">
        <v>104</v>
      </c>
      <c r="P54" s="3" t="s">
        <v>62</v>
      </c>
      <c r="Q54" s="3" t="s">
        <v>21</v>
      </c>
      <c r="R54" s="3">
        <v>3</v>
      </c>
      <c r="S54" s="4">
        <v>6.6053240740740746E-2</v>
      </c>
      <c r="T54" s="3">
        <v>18</v>
      </c>
      <c r="U54" s="5">
        <f t="shared" si="13"/>
        <v>1.0924578866768762</v>
      </c>
      <c r="V54" s="4">
        <f t="shared" si="11"/>
        <v>3.669624485596708E-3</v>
      </c>
      <c r="W54" s="2">
        <v>11</v>
      </c>
      <c r="X54" s="6">
        <f t="shared" si="14"/>
        <v>8.807098765432099E-2</v>
      </c>
      <c r="Y54" s="2">
        <v>1</v>
      </c>
      <c r="Z54" s="2">
        <v>4</v>
      </c>
    </row>
    <row r="55" spans="1:26" x14ac:dyDescent="0.2">
      <c r="A55" s="3">
        <v>12</v>
      </c>
      <c r="B55" s="3" t="s">
        <v>105</v>
      </c>
      <c r="C55" s="3" t="s">
        <v>24</v>
      </c>
      <c r="D55" s="3" t="s">
        <v>21</v>
      </c>
      <c r="E55" s="3">
        <v>3</v>
      </c>
      <c r="F55" s="4">
        <v>1.3090277777777779E-2</v>
      </c>
      <c r="G55" s="3">
        <v>3.6</v>
      </c>
      <c r="H55" s="5">
        <f t="shared" si="12"/>
        <v>1.1332665330661325</v>
      </c>
      <c r="I55" s="4">
        <f t="shared" si="10"/>
        <v>3.6361882716049385E-3</v>
      </c>
      <c r="J55" s="2">
        <v>11</v>
      </c>
      <c r="K55" s="2">
        <v>1</v>
      </c>
      <c r="L55" s="2">
        <v>4</v>
      </c>
      <c r="N55" s="3">
        <v>12</v>
      </c>
      <c r="O55" s="3" t="s">
        <v>67</v>
      </c>
      <c r="P55" s="3" t="s">
        <v>65</v>
      </c>
      <c r="Q55" s="3" t="s">
        <v>21</v>
      </c>
      <c r="R55" s="3">
        <v>3</v>
      </c>
      <c r="S55" s="4">
        <v>6.6319444444444445E-2</v>
      </c>
      <c r="T55" s="3">
        <v>18</v>
      </c>
      <c r="U55" s="5">
        <f t="shared" si="13"/>
        <v>1.0968606431852987</v>
      </c>
      <c r="V55" s="4">
        <f t="shared" si="11"/>
        <v>3.6844135802469135E-3</v>
      </c>
      <c r="W55" s="2">
        <v>11</v>
      </c>
      <c r="X55" s="6">
        <f t="shared" si="14"/>
        <v>8.8425925925925922E-2</v>
      </c>
      <c r="Y55" s="2">
        <v>1</v>
      </c>
      <c r="Z55" s="2">
        <v>4</v>
      </c>
    </row>
    <row r="56" spans="1:26" x14ac:dyDescent="0.2">
      <c r="A56" s="3">
        <v>13</v>
      </c>
      <c r="B56" s="3" t="s">
        <v>70</v>
      </c>
      <c r="C56" s="3" t="s">
        <v>6</v>
      </c>
      <c r="D56" s="3" t="s">
        <v>21</v>
      </c>
      <c r="E56" s="3">
        <v>3</v>
      </c>
      <c r="F56" s="4">
        <v>1.3275462962962963E-2</v>
      </c>
      <c r="G56" s="3">
        <v>3.6</v>
      </c>
      <c r="H56" s="5">
        <f t="shared" si="12"/>
        <v>1.149298597194389</v>
      </c>
      <c r="I56" s="4">
        <f t="shared" si="10"/>
        <v>3.687628600823045E-3</v>
      </c>
      <c r="J56" s="2">
        <v>12</v>
      </c>
      <c r="K56" s="2">
        <v>1</v>
      </c>
      <c r="L56" s="2">
        <v>4</v>
      </c>
      <c r="N56" s="3">
        <v>13</v>
      </c>
      <c r="O56" s="3" t="s">
        <v>105</v>
      </c>
      <c r="P56" s="3" t="s">
        <v>24</v>
      </c>
      <c r="Q56" s="3" t="s">
        <v>21</v>
      </c>
      <c r="R56" s="3">
        <v>3</v>
      </c>
      <c r="S56" s="4">
        <v>6.6354166666666659E-2</v>
      </c>
      <c r="T56" s="3">
        <v>18</v>
      </c>
      <c r="U56" s="5">
        <f t="shared" si="13"/>
        <v>1.0974349157733536</v>
      </c>
      <c r="V56" s="4">
        <f t="shared" si="11"/>
        <v>3.6863425925925922E-3</v>
      </c>
      <c r="W56" s="2">
        <v>11</v>
      </c>
      <c r="X56" s="6">
        <f t="shared" si="14"/>
        <v>8.8472222222222216E-2</v>
      </c>
      <c r="Y56" s="2">
        <v>1</v>
      </c>
      <c r="Z56" s="2">
        <v>4</v>
      </c>
    </row>
    <row r="57" spans="1:26" x14ac:dyDescent="0.2">
      <c r="A57" s="3">
        <v>14</v>
      </c>
      <c r="B57" s="3" t="s">
        <v>69</v>
      </c>
      <c r="C57" s="3" t="s">
        <v>6</v>
      </c>
      <c r="D57" s="3" t="s">
        <v>21</v>
      </c>
      <c r="E57" s="3">
        <v>3</v>
      </c>
      <c r="F57" s="4">
        <v>1.3287037037037036E-2</v>
      </c>
      <c r="G57" s="3">
        <v>3.6</v>
      </c>
      <c r="H57" s="5">
        <f t="shared" si="12"/>
        <v>1.1503006012024048</v>
      </c>
      <c r="I57" s="4">
        <f t="shared" si="10"/>
        <v>3.6908436213991765E-3</v>
      </c>
      <c r="J57" s="2">
        <v>12</v>
      </c>
      <c r="K57" s="2">
        <v>1</v>
      </c>
      <c r="L57" s="2">
        <v>4</v>
      </c>
      <c r="N57" s="3">
        <v>14</v>
      </c>
      <c r="O57" s="3" t="s">
        <v>70</v>
      </c>
      <c r="P57" s="3" t="s">
        <v>6</v>
      </c>
      <c r="Q57" s="3" t="s">
        <v>21</v>
      </c>
      <c r="R57" s="3">
        <v>3</v>
      </c>
      <c r="S57" s="4">
        <v>6.9155092592592601E-2</v>
      </c>
      <c r="T57" s="3">
        <v>18</v>
      </c>
      <c r="U57" s="5">
        <f t="shared" si="13"/>
        <v>1.143759571209801</v>
      </c>
      <c r="V57" s="4">
        <f t="shared" si="11"/>
        <v>3.8419495884773665E-3</v>
      </c>
      <c r="W57" s="2">
        <v>14</v>
      </c>
      <c r="X57" s="6">
        <f t="shared" si="14"/>
        <v>9.2206790123456797E-2</v>
      </c>
      <c r="Y57" s="2">
        <v>1</v>
      </c>
      <c r="Z57" s="2">
        <v>4</v>
      </c>
    </row>
    <row r="58" spans="1:26" x14ac:dyDescent="0.2">
      <c r="A58" s="3">
        <v>15</v>
      </c>
      <c r="B58" s="3" t="s">
        <v>106</v>
      </c>
      <c r="C58" s="3" t="s">
        <v>107</v>
      </c>
      <c r="D58" s="3" t="s">
        <v>21</v>
      </c>
      <c r="E58" s="3">
        <v>4</v>
      </c>
      <c r="F58" s="4">
        <v>1.3414351851851851E-2</v>
      </c>
      <c r="G58" s="3">
        <v>3.6</v>
      </c>
      <c r="H58" s="5">
        <f t="shared" si="12"/>
        <v>1.1613226452905812</v>
      </c>
      <c r="I58" s="4">
        <f t="shared" si="10"/>
        <v>3.7262088477366252E-3</v>
      </c>
      <c r="J58" s="2">
        <v>13</v>
      </c>
      <c r="K58" s="2">
        <v>1</v>
      </c>
      <c r="L58" s="2">
        <v>4</v>
      </c>
      <c r="N58" s="3">
        <v>15</v>
      </c>
      <c r="O58" s="3" t="s">
        <v>69</v>
      </c>
      <c r="P58" s="3" t="s">
        <v>6</v>
      </c>
      <c r="Q58" s="3" t="s">
        <v>21</v>
      </c>
      <c r="R58" s="3">
        <v>3</v>
      </c>
      <c r="S58" s="4">
        <v>6.9166666666666668E-2</v>
      </c>
      <c r="T58" s="3">
        <v>18</v>
      </c>
      <c r="U58" s="5">
        <f t="shared" si="13"/>
        <v>1.1439509954058193</v>
      </c>
      <c r="V58" s="4">
        <f t="shared" si="11"/>
        <v>3.8425925925925928E-3</v>
      </c>
      <c r="W58" s="2">
        <v>14</v>
      </c>
      <c r="X58" s="6">
        <f t="shared" si="14"/>
        <v>9.2222222222222219E-2</v>
      </c>
      <c r="Y58" s="2">
        <v>1</v>
      </c>
      <c r="Z58" s="2">
        <v>4</v>
      </c>
    </row>
    <row r="59" spans="1:26" x14ac:dyDescent="0.2">
      <c r="A59" s="3">
        <v>16</v>
      </c>
      <c r="B59" s="3" t="s">
        <v>115</v>
      </c>
      <c r="C59" s="3" t="s">
        <v>2</v>
      </c>
      <c r="D59" s="3" t="s">
        <v>21</v>
      </c>
      <c r="E59" s="3">
        <v>4</v>
      </c>
      <c r="F59" s="4">
        <v>1.3495370370370371E-2</v>
      </c>
      <c r="G59" s="3">
        <v>3.6</v>
      </c>
      <c r="H59" s="5">
        <f t="shared" si="12"/>
        <v>1.1683366733466936</v>
      </c>
      <c r="I59" s="4">
        <f t="shared" si="10"/>
        <v>3.7487139917695474E-3</v>
      </c>
      <c r="J59" s="2">
        <v>13</v>
      </c>
      <c r="K59" s="2">
        <v>1</v>
      </c>
      <c r="L59" s="2">
        <v>4</v>
      </c>
      <c r="N59" s="3">
        <v>16</v>
      </c>
      <c r="O59" s="3" t="s">
        <v>106</v>
      </c>
      <c r="P59" s="3" t="s">
        <v>107</v>
      </c>
      <c r="Q59" s="3" t="s">
        <v>21</v>
      </c>
      <c r="R59" s="3">
        <v>4</v>
      </c>
      <c r="S59" s="4">
        <v>6.9212962962962962E-2</v>
      </c>
      <c r="T59" s="3">
        <v>18</v>
      </c>
      <c r="U59" s="5">
        <f t="shared" si="13"/>
        <v>1.1447166921898928</v>
      </c>
      <c r="V59" s="4">
        <f t="shared" si="11"/>
        <v>3.845164609053498E-3</v>
      </c>
      <c r="W59" s="2">
        <v>14</v>
      </c>
      <c r="X59" s="6">
        <f t="shared" si="14"/>
        <v>9.228395061728395E-2</v>
      </c>
      <c r="Y59" s="2">
        <v>1</v>
      </c>
      <c r="Z59" s="2">
        <v>4</v>
      </c>
    </row>
    <row r="60" spans="1:26" x14ac:dyDescent="0.2">
      <c r="A60" s="3">
        <v>17</v>
      </c>
      <c r="B60" s="3" t="s">
        <v>111</v>
      </c>
      <c r="C60" s="3" t="s">
        <v>2</v>
      </c>
      <c r="D60" s="3" t="s">
        <v>21</v>
      </c>
      <c r="E60" s="3">
        <v>4</v>
      </c>
      <c r="F60" s="4">
        <v>1.3622685185185184E-2</v>
      </c>
      <c r="G60" s="3">
        <v>3.6</v>
      </c>
      <c r="H60" s="5">
        <f t="shared" si="12"/>
        <v>1.1793587174348699</v>
      </c>
      <c r="I60" s="4">
        <f t="shared" si="10"/>
        <v>3.7840792181069952E-3</v>
      </c>
      <c r="J60" s="2">
        <v>14</v>
      </c>
      <c r="K60" s="2">
        <v>1</v>
      </c>
      <c r="L60" s="2">
        <v>4</v>
      </c>
      <c r="N60" s="3">
        <v>17</v>
      </c>
      <c r="O60" s="3" t="s">
        <v>108</v>
      </c>
      <c r="P60" s="3" t="s">
        <v>65</v>
      </c>
      <c r="Q60" s="3" t="s">
        <v>21</v>
      </c>
      <c r="R60" s="3">
        <v>5</v>
      </c>
      <c r="S60" s="4">
        <v>7.1134259259259258E-2</v>
      </c>
      <c r="T60" s="3">
        <v>18</v>
      </c>
      <c r="U60" s="5">
        <f t="shared" si="13"/>
        <v>1.1764931087289434</v>
      </c>
      <c r="V60" s="4">
        <f t="shared" si="11"/>
        <v>3.9519032921810698E-3</v>
      </c>
      <c r="W60" s="2">
        <v>16</v>
      </c>
      <c r="X60" s="6">
        <f t="shared" si="14"/>
        <v>9.4845679012345682E-2</v>
      </c>
      <c r="Y60" s="2">
        <v>1</v>
      </c>
      <c r="Z60" s="2">
        <v>4</v>
      </c>
    </row>
    <row r="61" spans="1:26" x14ac:dyDescent="0.2">
      <c r="A61" s="3">
        <v>18</v>
      </c>
      <c r="B61" s="3" t="s">
        <v>108</v>
      </c>
      <c r="C61" s="3" t="s">
        <v>65</v>
      </c>
      <c r="D61" s="3" t="s">
        <v>21</v>
      </c>
      <c r="E61" s="3">
        <v>5</v>
      </c>
      <c r="F61" s="4">
        <v>1.3993055555555555E-2</v>
      </c>
      <c r="G61" s="3">
        <v>3.6</v>
      </c>
      <c r="H61" s="5">
        <f t="shared" si="12"/>
        <v>1.2114228456913829</v>
      </c>
      <c r="I61" s="4">
        <f t="shared" si="10"/>
        <v>3.8869598765432097E-3</v>
      </c>
      <c r="J61" s="2">
        <v>16</v>
      </c>
      <c r="K61" s="2">
        <v>1</v>
      </c>
      <c r="L61" s="2">
        <v>4</v>
      </c>
      <c r="N61" s="3"/>
      <c r="O61" s="3" t="s">
        <v>63</v>
      </c>
      <c r="P61" s="3" t="s">
        <v>65</v>
      </c>
      <c r="Q61" s="3" t="s">
        <v>21</v>
      </c>
      <c r="R61" s="3">
        <v>2</v>
      </c>
      <c r="S61" s="4"/>
      <c r="T61" s="3"/>
      <c r="U61" s="5"/>
      <c r="V61" s="4"/>
      <c r="W61" s="2"/>
      <c r="X61" s="2"/>
      <c r="Y61" s="2"/>
      <c r="Z61" s="2"/>
    </row>
    <row r="62" spans="1:26" x14ac:dyDescent="0.2">
      <c r="A62" s="3"/>
      <c r="B62" s="3" t="s">
        <v>103</v>
      </c>
      <c r="C62" s="3" t="s">
        <v>31</v>
      </c>
      <c r="D62" s="3" t="s">
        <v>21</v>
      </c>
      <c r="E62" s="3">
        <v>3</v>
      </c>
      <c r="F62" s="4" t="s">
        <v>81</v>
      </c>
      <c r="G62" s="3">
        <v>3.6</v>
      </c>
      <c r="H62" s="5"/>
      <c r="I62" s="4"/>
      <c r="J62" s="2"/>
      <c r="K62" s="2"/>
      <c r="L62" s="2"/>
      <c r="N62" s="3"/>
      <c r="O62" s="3" t="s">
        <v>109</v>
      </c>
      <c r="P62" s="3" t="s">
        <v>31</v>
      </c>
      <c r="Q62" s="3" t="s">
        <v>21</v>
      </c>
      <c r="R62" s="3">
        <v>2</v>
      </c>
      <c r="S62" s="4"/>
      <c r="T62" s="3"/>
      <c r="U62" s="5"/>
      <c r="V62" s="4"/>
      <c r="W62" s="2"/>
      <c r="X62" s="2"/>
      <c r="Y62" s="2"/>
      <c r="Z62" s="2"/>
    </row>
    <row r="63" spans="1:26" x14ac:dyDescent="0.2">
      <c r="A63" s="3"/>
      <c r="B63" s="3" t="s">
        <v>101</v>
      </c>
      <c r="C63" s="3" t="s">
        <v>44</v>
      </c>
      <c r="D63" s="3" t="s">
        <v>21</v>
      </c>
      <c r="E63" s="3">
        <v>2</v>
      </c>
      <c r="F63" s="4" t="s">
        <v>81</v>
      </c>
      <c r="G63" s="3">
        <v>3.6</v>
      </c>
      <c r="H63" s="5"/>
      <c r="I63" s="4"/>
      <c r="J63" s="2"/>
      <c r="K63" s="2"/>
      <c r="L63" s="2"/>
      <c r="N63" s="3"/>
      <c r="O63" s="3" t="s">
        <v>110</v>
      </c>
      <c r="P63" s="3" t="s">
        <v>91</v>
      </c>
      <c r="Q63" s="3" t="s">
        <v>21</v>
      </c>
      <c r="R63" s="3">
        <v>4</v>
      </c>
      <c r="S63" s="4"/>
      <c r="T63" s="3"/>
      <c r="U63" s="5"/>
      <c r="V63" s="4"/>
      <c r="W63" s="2"/>
      <c r="X63" s="2"/>
      <c r="Y63" s="2"/>
      <c r="Z63" s="2"/>
    </row>
    <row r="64" spans="1:26" x14ac:dyDescent="0.2">
      <c r="A64" s="3"/>
      <c r="B64" s="3" t="s">
        <v>102</v>
      </c>
      <c r="C64" s="3" t="s">
        <v>31</v>
      </c>
      <c r="D64" s="3" t="s">
        <v>21</v>
      </c>
      <c r="E64" s="3">
        <v>3</v>
      </c>
      <c r="F64" s="4" t="s">
        <v>81</v>
      </c>
      <c r="G64" s="3">
        <v>3.6</v>
      </c>
      <c r="H64" s="5"/>
      <c r="I64" s="4"/>
      <c r="J64" s="2"/>
      <c r="K64" s="2"/>
      <c r="L64" s="2"/>
      <c r="N64" s="3"/>
      <c r="O64" s="3" t="s">
        <v>111</v>
      </c>
      <c r="P64" s="3" t="s">
        <v>2</v>
      </c>
      <c r="Q64" s="3" t="s">
        <v>21</v>
      </c>
      <c r="R64" s="3">
        <v>4</v>
      </c>
      <c r="S64" s="4"/>
      <c r="T64" s="3"/>
      <c r="U64" s="5"/>
      <c r="V64" s="4"/>
      <c r="W64" s="2"/>
      <c r="X64" s="2"/>
      <c r="Y64" s="2"/>
      <c r="Z64" s="2"/>
    </row>
    <row r="65" spans="1:26" x14ac:dyDescent="0.2">
      <c r="A65" s="3"/>
      <c r="B65" s="3" t="s">
        <v>99</v>
      </c>
      <c r="C65" s="3" t="s">
        <v>100</v>
      </c>
      <c r="D65" s="3" t="s">
        <v>21</v>
      </c>
      <c r="E65" s="3">
        <v>2</v>
      </c>
      <c r="F65" s="4" t="s">
        <v>45</v>
      </c>
      <c r="G65" s="3">
        <v>3.6</v>
      </c>
      <c r="H65" s="18"/>
      <c r="I65" s="4"/>
      <c r="J65" s="2"/>
      <c r="K65" s="2"/>
      <c r="L65" s="2"/>
      <c r="N65" s="3"/>
      <c r="O65" s="3" t="s">
        <v>71</v>
      </c>
      <c r="P65" s="3" t="s">
        <v>24</v>
      </c>
      <c r="Q65" s="3" t="s">
        <v>21</v>
      </c>
      <c r="R65" s="3">
        <v>1</v>
      </c>
      <c r="S65" s="4"/>
      <c r="T65" s="3"/>
      <c r="U65" s="18"/>
      <c r="V65" s="4"/>
      <c r="W65" s="2"/>
      <c r="X65" s="2"/>
      <c r="Y65" s="2"/>
      <c r="Z65" s="2"/>
    </row>
    <row r="66" spans="1:26" x14ac:dyDescent="0.2">
      <c r="A66" s="3"/>
      <c r="B66" s="3" t="s">
        <v>71</v>
      </c>
      <c r="C66" s="3" t="s">
        <v>24</v>
      </c>
      <c r="D66" s="3" t="s">
        <v>21</v>
      </c>
      <c r="E66" s="3">
        <v>1</v>
      </c>
      <c r="F66" s="4" t="s">
        <v>81</v>
      </c>
      <c r="G66" s="3">
        <v>3.6</v>
      </c>
      <c r="H66" s="5"/>
      <c r="I66" s="4"/>
      <c r="J66" s="2"/>
      <c r="K66" s="2"/>
      <c r="L66" s="2"/>
      <c r="N66" s="3"/>
      <c r="O66" s="3" t="s">
        <v>112</v>
      </c>
      <c r="P66" s="3" t="s">
        <v>113</v>
      </c>
      <c r="Q66" s="3" t="s">
        <v>21</v>
      </c>
      <c r="R66" s="3">
        <v>4</v>
      </c>
      <c r="S66" s="4"/>
      <c r="T66" s="3"/>
      <c r="U66" s="5"/>
      <c r="V66" s="4"/>
      <c r="W66" s="2"/>
      <c r="X66" s="2"/>
      <c r="Y66" s="2"/>
      <c r="Z66" s="2"/>
    </row>
    <row r="67" spans="1:26" x14ac:dyDescent="0.2">
      <c r="A67" s="3"/>
      <c r="B67" s="3" t="s">
        <v>97</v>
      </c>
      <c r="C67" s="3" t="s">
        <v>91</v>
      </c>
      <c r="D67" s="3" t="s">
        <v>21</v>
      </c>
      <c r="E67" s="3">
        <v>1</v>
      </c>
      <c r="F67" s="4" t="s">
        <v>81</v>
      </c>
      <c r="G67" s="3">
        <v>3.6</v>
      </c>
      <c r="H67" s="5"/>
      <c r="I67" s="4"/>
      <c r="J67" s="2"/>
      <c r="K67" s="2"/>
      <c r="L67" s="2"/>
      <c r="N67" s="3"/>
      <c r="O67" s="3" t="s">
        <v>114</v>
      </c>
      <c r="P67" s="3" t="s">
        <v>91</v>
      </c>
      <c r="Q67" s="3" t="s">
        <v>21</v>
      </c>
      <c r="R67" s="3">
        <v>3</v>
      </c>
      <c r="S67" s="4"/>
      <c r="T67" s="3"/>
      <c r="U67" s="5"/>
      <c r="V67" s="4"/>
      <c r="W67" s="2"/>
      <c r="X67" s="2"/>
      <c r="Y67" s="2"/>
      <c r="Z67" s="2"/>
    </row>
    <row r="68" spans="1:26" x14ac:dyDescent="0.2">
      <c r="A68" s="3"/>
      <c r="B68" s="3" t="s">
        <v>114</v>
      </c>
      <c r="C68" s="3" t="s">
        <v>91</v>
      </c>
      <c r="D68" s="3" t="s">
        <v>21</v>
      </c>
      <c r="E68" s="3">
        <v>3</v>
      </c>
      <c r="F68" s="4" t="s">
        <v>45</v>
      </c>
      <c r="G68" s="3">
        <v>3.6</v>
      </c>
      <c r="H68" s="5"/>
      <c r="I68" s="4"/>
      <c r="J68" s="2"/>
      <c r="K68" s="2"/>
      <c r="L68" s="2"/>
      <c r="N68" s="3"/>
      <c r="O68" s="3" t="s">
        <v>115</v>
      </c>
      <c r="P68" s="3" t="s">
        <v>2</v>
      </c>
      <c r="Q68" s="3" t="s">
        <v>21</v>
      </c>
      <c r="R68" s="3">
        <v>4</v>
      </c>
      <c r="S68" s="4"/>
      <c r="T68" s="3"/>
      <c r="U68" s="5"/>
      <c r="V68" s="4"/>
      <c r="W68" s="2"/>
      <c r="X68" s="2"/>
      <c r="Y68" s="2"/>
      <c r="Z68" s="2"/>
    </row>
    <row r="69" spans="1:26" x14ac:dyDescent="0.2">
      <c r="A69" s="3"/>
      <c r="B69" s="3" t="s">
        <v>112</v>
      </c>
      <c r="C69" s="3" t="s">
        <v>113</v>
      </c>
      <c r="D69" s="3" t="s">
        <v>21</v>
      </c>
      <c r="E69" s="3">
        <v>4</v>
      </c>
      <c r="F69" s="4" t="s">
        <v>45</v>
      </c>
      <c r="G69" s="3">
        <v>3.6</v>
      </c>
      <c r="H69" s="5"/>
      <c r="I69" s="4"/>
      <c r="J69" s="2"/>
      <c r="K69" s="2"/>
      <c r="L69" s="2"/>
      <c r="N69" s="3"/>
      <c r="O69" s="3" t="s">
        <v>58</v>
      </c>
      <c r="P69" s="3" t="s">
        <v>20</v>
      </c>
      <c r="Q69" s="3" t="s">
        <v>21</v>
      </c>
      <c r="R69" s="3">
        <v>2</v>
      </c>
      <c r="S69" s="4"/>
      <c r="T69" s="3"/>
      <c r="U69" s="5"/>
      <c r="V69" s="4"/>
      <c r="W69" s="2"/>
      <c r="X69" s="2"/>
      <c r="Y69" s="2"/>
      <c r="Z69" s="2"/>
    </row>
    <row r="70" spans="1:26" x14ac:dyDescent="0.2">
      <c r="A70" s="3"/>
      <c r="B70" s="3"/>
      <c r="C70" s="3"/>
      <c r="D70" s="3"/>
      <c r="E70" s="3"/>
      <c r="F70" s="4"/>
      <c r="G70" s="3"/>
      <c r="H70" s="5"/>
      <c r="I70" s="4"/>
      <c r="J70" s="2"/>
      <c r="K70" s="2"/>
      <c r="L70" s="2"/>
      <c r="N70" s="3"/>
      <c r="O70" s="3"/>
      <c r="P70" s="3"/>
      <c r="Q70" s="3"/>
      <c r="R70" s="3"/>
      <c r="S70" s="4"/>
      <c r="T70" s="3"/>
      <c r="U70" s="5"/>
      <c r="V70" s="4"/>
      <c r="W70" s="2"/>
      <c r="X70" s="2"/>
      <c r="Y70" s="2"/>
      <c r="Z70" s="2"/>
    </row>
    <row r="71" spans="1:26" x14ac:dyDescent="0.2">
      <c r="A71" s="3">
        <v>1</v>
      </c>
      <c r="B71" s="3" t="s">
        <v>116</v>
      </c>
      <c r="C71" s="3" t="s">
        <v>16</v>
      </c>
      <c r="D71" s="3" t="s">
        <v>3</v>
      </c>
      <c r="E71" s="3">
        <v>4</v>
      </c>
      <c r="F71" s="4">
        <v>1.3206018518518518E-2</v>
      </c>
      <c r="G71" s="3">
        <v>3.6</v>
      </c>
      <c r="H71" s="5">
        <v>1</v>
      </c>
      <c r="I71" s="4">
        <f t="shared" ref="I71:I80" si="15">SUM(F71/G71)</f>
        <v>3.6683384773662548E-3</v>
      </c>
      <c r="J71" s="2">
        <v>12</v>
      </c>
      <c r="K71" s="2">
        <v>9</v>
      </c>
      <c r="L71" s="2">
        <v>10</v>
      </c>
      <c r="N71" s="3">
        <v>1</v>
      </c>
      <c r="O71" s="3" t="s">
        <v>0</v>
      </c>
      <c r="P71" s="3" t="s">
        <v>2</v>
      </c>
      <c r="Q71" s="3" t="s">
        <v>3</v>
      </c>
      <c r="R71" s="3">
        <v>3</v>
      </c>
      <c r="S71" s="4">
        <v>4.3090277777777776E-2</v>
      </c>
      <c r="T71" s="3">
        <v>12</v>
      </c>
      <c r="U71" s="5">
        <v>1</v>
      </c>
      <c r="V71" s="4">
        <f t="shared" ref="V71:V80" si="16">SUM(S71/T71)</f>
        <v>3.5908564814814813E-3</v>
      </c>
      <c r="W71" s="2">
        <v>9</v>
      </c>
      <c r="X71" s="6">
        <f>SUM(S71/2)*4</f>
        <v>8.6180555555555552E-2</v>
      </c>
      <c r="Y71" s="2">
        <v>9</v>
      </c>
      <c r="Z71" s="2">
        <v>10</v>
      </c>
    </row>
    <row r="72" spans="1:26" x14ac:dyDescent="0.2">
      <c r="A72" s="3">
        <v>2</v>
      </c>
      <c r="B72" s="3" t="s">
        <v>0</v>
      </c>
      <c r="C72" s="3" t="s">
        <v>2</v>
      </c>
      <c r="D72" s="3" t="s">
        <v>3</v>
      </c>
      <c r="E72" s="3">
        <v>3</v>
      </c>
      <c r="F72" s="4">
        <v>1.3263888888888889E-2</v>
      </c>
      <c r="G72" s="3">
        <v>3.6</v>
      </c>
      <c r="H72" s="5">
        <f t="shared" ref="H72:H80" si="17">SUM(F72/$F$71)</f>
        <v>1.0043821209465382</v>
      </c>
      <c r="I72" s="4">
        <f t="shared" si="15"/>
        <v>3.6844135802469135E-3</v>
      </c>
      <c r="J72" s="2">
        <v>12</v>
      </c>
      <c r="K72" s="2">
        <v>9</v>
      </c>
      <c r="L72" s="2">
        <v>10</v>
      </c>
      <c r="N72" s="3">
        <v>2</v>
      </c>
      <c r="O72" s="3" t="s">
        <v>1</v>
      </c>
      <c r="P72" s="3" t="s">
        <v>2</v>
      </c>
      <c r="Q72" s="3" t="s">
        <v>3</v>
      </c>
      <c r="R72" s="3">
        <v>3</v>
      </c>
      <c r="S72" s="4">
        <v>4.3645833333333335E-2</v>
      </c>
      <c r="T72" s="3">
        <v>12</v>
      </c>
      <c r="U72" s="5">
        <f t="shared" ref="U72:U80" si="18">SUM(S72/$S$71)</f>
        <v>1.0128928283642225</v>
      </c>
      <c r="V72" s="4">
        <f t="shared" si="16"/>
        <v>3.6371527777777778E-3</v>
      </c>
      <c r="W72" s="2">
        <v>10</v>
      </c>
      <c r="X72" s="6">
        <f t="shared" ref="X72:X80" si="19">SUM(S72/2)*4</f>
        <v>8.729166666666667E-2</v>
      </c>
      <c r="Y72" s="2">
        <v>9</v>
      </c>
      <c r="Z72" s="2">
        <v>10</v>
      </c>
    </row>
    <row r="73" spans="1:26" x14ac:dyDescent="0.2">
      <c r="A73" s="3">
        <v>3</v>
      </c>
      <c r="B73" s="3" t="s">
        <v>1</v>
      </c>
      <c r="C73" s="3" t="s">
        <v>2</v>
      </c>
      <c r="D73" s="3" t="s">
        <v>3</v>
      </c>
      <c r="E73" s="3">
        <v>3</v>
      </c>
      <c r="F73" s="4">
        <v>1.3425925925925924E-2</v>
      </c>
      <c r="G73" s="3">
        <v>3.6</v>
      </c>
      <c r="H73" s="5">
        <f t="shared" si="17"/>
        <v>1.0166520595968449</v>
      </c>
      <c r="I73" s="4">
        <f t="shared" si="15"/>
        <v>3.7294238683127567E-3</v>
      </c>
      <c r="J73" s="2">
        <v>13</v>
      </c>
      <c r="K73" s="2">
        <v>9</v>
      </c>
      <c r="L73" s="2">
        <v>10</v>
      </c>
      <c r="N73" s="3">
        <v>3</v>
      </c>
      <c r="O73" s="3" t="s">
        <v>4</v>
      </c>
      <c r="P73" s="3" t="s">
        <v>6</v>
      </c>
      <c r="Q73" s="3" t="s">
        <v>3</v>
      </c>
      <c r="R73" s="3">
        <v>3</v>
      </c>
      <c r="S73" s="4">
        <v>4.3854166666666666E-2</v>
      </c>
      <c r="T73" s="3">
        <v>12</v>
      </c>
      <c r="U73" s="5">
        <f t="shared" si="18"/>
        <v>1.0177276390008059</v>
      </c>
      <c r="V73" s="4">
        <f t="shared" si="16"/>
        <v>3.654513888888889E-3</v>
      </c>
      <c r="W73" s="2">
        <v>10</v>
      </c>
      <c r="X73" s="6">
        <f t="shared" si="19"/>
        <v>8.7708333333333333E-2</v>
      </c>
      <c r="Y73" s="2">
        <v>9</v>
      </c>
      <c r="Z73" s="2">
        <v>10</v>
      </c>
    </row>
    <row r="74" spans="1:26" x14ac:dyDescent="0.2">
      <c r="A74" s="3">
        <v>4</v>
      </c>
      <c r="B74" s="3" t="s">
        <v>4</v>
      </c>
      <c r="C74" s="3" t="s">
        <v>6</v>
      </c>
      <c r="D74" s="3" t="s">
        <v>3</v>
      </c>
      <c r="E74" s="3">
        <v>3</v>
      </c>
      <c r="F74" s="4">
        <v>1.3842592592592594E-2</v>
      </c>
      <c r="G74" s="3">
        <v>3.6</v>
      </c>
      <c r="H74" s="5">
        <f t="shared" si="17"/>
        <v>1.0482033304119196</v>
      </c>
      <c r="I74" s="4">
        <f t="shared" si="15"/>
        <v>3.845164609053498E-3</v>
      </c>
      <c r="J74" s="2">
        <v>15</v>
      </c>
      <c r="K74" s="2">
        <v>9</v>
      </c>
      <c r="L74" s="2">
        <v>10</v>
      </c>
      <c r="N74" s="3">
        <v>4</v>
      </c>
      <c r="O74" s="3" t="s">
        <v>75</v>
      </c>
      <c r="P74" s="3" t="s">
        <v>31</v>
      </c>
      <c r="Q74" s="3" t="s">
        <v>3</v>
      </c>
      <c r="R74" s="3">
        <v>3</v>
      </c>
      <c r="S74" s="4">
        <v>4.4155092592592593E-2</v>
      </c>
      <c r="T74" s="3">
        <v>12</v>
      </c>
      <c r="U74" s="5">
        <f t="shared" si="18"/>
        <v>1.0247112543647596</v>
      </c>
      <c r="V74" s="4">
        <f t="shared" si="16"/>
        <v>3.6795910493827161E-3</v>
      </c>
      <c r="W74" s="2">
        <v>11</v>
      </c>
      <c r="X74" s="6">
        <f t="shared" si="19"/>
        <v>8.8310185185185186E-2</v>
      </c>
      <c r="Y74" s="2">
        <v>9</v>
      </c>
      <c r="Z74" s="2">
        <v>10</v>
      </c>
    </row>
    <row r="75" spans="1:26" x14ac:dyDescent="0.2">
      <c r="A75" s="3">
        <v>5</v>
      </c>
      <c r="B75" s="3" t="s">
        <v>117</v>
      </c>
      <c r="C75" s="3" t="s">
        <v>118</v>
      </c>
      <c r="D75" s="3" t="s">
        <v>3</v>
      </c>
      <c r="E75" s="3">
        <v>4</v>
      </c>
      <c r="F75" s="4">
        <v>1.4259259259259261E-2</v>
      </c>
      <c r="G75" s="3">
        <v>3.6</v>
      </c>
      <c r="H75" s="5">
        <f t="shared" si="17"/>
        <v>1.0797546012269941</v>
      </c>
      <c r="I75" s="4">
        <f t="shared" si="15"/>
        <v>3.9609053497942394E-3</v>
      </c>
      <c r="J75" s="2">
        <v>17</v>
      </c>
      <c r="K75" s="2">
        <v>9</v>
      </c>
      <c r="L75" s="2">
        <v>10</v>
      </c>
      <c r="N75" s="3">
        <v>5</v>
      </c>
      <c r="O75" s="3" t="s">
        <v>47</v>
      </c>
      <c r="P75" s="3" t="s">
        <v>20</v>
      </c>
      <c r="Q75" s="3" t="s">
        <v>3</v>
      </c>
      <c r="R75" s="3">
        <v>4</v>
      </c>
      <c r="S75" s="4">
        <v>4.4525462962962968E-2</v>
      </c>
      <c r="T75" s="3">
        <v>12</v>
      </c>
      <c r="U75" s="5">
        <f t="shared" si="18"/>
        <v>1.0333064732742414</v>
      </c>
      <c r="V75" s="4">
        <f t="shared" si="16"/>
        <v>3.7104552469135808E-3</v>
      </c>
      <c r="W75" s="2">
        <v>11</v>
      </c>
      <c r="X75" s="6">
        <f t="shared" si="19"/>
        <v>8.9050925925925936E-2</v>
      </c>
      <c r="Y75" s="2">
        <v>9</v>
      </c>
      <c r="Z75" s="2">
        <v>10</v>
      </c>
    </row>
    <row r="76" spans="1:26" x14ac:dyDescent="0.2">
      <c r="A76" s="3">
        <v>6</v>
      </c>
      <c r="B76" s="3" t="s">
        <v>119</v>
      </c>
      <c r="C76" s="3" t="s">
        <v>91</v>
      </c>
      <c r="D76" s="3" t="s">
        <v>3</v>
      </c>
      <c r="E76" s="3">
        <v>4</v>
      </c>
      <c r="F76" s="4">
        <v>1.4305555555555557E-2</v>
      </c>
      <c r="G76" s="3">
        <v>3.6</v>
      </c>
      <c r="H76" s="5">
        <f t="shared" si="17"/>
        <v>1.0832602979842245</v>
      </c>
      <c r="I76" s="4">
        <f t="shared" si="15"/>
        <v>3.9737654320987663E-3</v>
      </c>
      <c r="J76" s="2">
        <v>18</v>
      </c>
      <c r="K76" s="2">
        <v>9</v>
      </c>
      <c r="L76" s="2">
        <v>10</v>
      </c>
      <c r="N76" s="3">
        <v>6</v>
      </c>
      <c r="O76" s="3" t="s">
        <v>116</v>
      </c>
      <c r="P76" s="3" t="s">
        <v>16</v>
      </c>
      <c r="Q76" s="3" t="s">
        <v>3</v>
      </c>
      <c r="R76" s="3">
        <v>4</v>
      </c>
      <c r="S76" s="4">
        <v>4.6724537037037044E-2</v>
      </c>
      <c r="T76" s="3">
        <v>12</v>
      </c>
      <c r="U76" s="5">
        <f t="shared" si="18"/>
        <v>1.0843405855492885</v>
      </c>
      <c r="V76" s="4">
        <f t="shared" si="16"/>
        <v>3.8937114197530871E-3</v>
      </c>
      <c r="W76" s="2">
        <v>15</v>
      </c>
      <c r="X76" s="6">
        <f t="shared" si="19"/>
        <v>9.3449074074074087E-2</v>
      </c>
      <c r="Y76" s="2">
        <v>9</v>
      </c>
      <c r="Z76" s="2">
        <v>10</v>
      </c>
    </row>
    <row r="77" spans="1:26" x14ac:dyDescent="0.2">
      <c r="A77" s="3">
        <v>7</v>
      </c>
      <c r="B77" s="3" t="s">
        <v>120</v>
      </c>
      <c r="C77" s="3" t="s">
        <v>91</v>
      </c>
      <c r="D77" s="3" t="s">
        <v>3</v>
      </c>
      <c r="E77" s="3">
        <v>5</v>
      </c>
      <c r="F77" s="4">
        <v>1.4340277777777776E-2</v>
      </c>
      <c r="G77" s="3">
        <v>3.6</v>
      </c>
      <c r="H77" s="5">
        <f t="shared" si="17"/>
        <v>1.0858895705521472</v>
      </c>
      <c r="I77" s="4">
        <f t="shared" si="15"/>
        <v>3.9834104938271603E-3</v>
      </c>
      <c r="J77" s="2">
        <v>18</v>
      </c>
      <c r="K77" s="2">
        <v>9</v>
      </c>
      <c r="L77" s="2">
        <v>10</v>
      </c>
      <c r="N77" s="3">
        <v>7</v>
      </c>
      <c r="O77" s="3" t="s">
        <v>117</v>
      </c>
      <c r="P77" s="3" t="s">
        <v>118</v>
      </c>
      <c r="Q77" s="3" t="s">
        <v>3</v>
      </c>
      <c r="R77" s="3">
        <v>4</v>
      </c>
      <c r="S77" s="4">
        <v>4.6793981481481478E-2</v>
      </c>
      <c r="T77" s="3">
        <v>12</v>
      </c>
      <c r="U77" s="5">
        <f t="shared" si="18"/>
        <v>1.0859521890948161</v>
      </c>
      <c r="V77" s="4">
        <f t="shared" si="16"/>
        <v>3.899498456790123E-3</v>
      </c>
      <c r="W77" s="2">
        <v>15</v>
      </c>
      <c r="X77" s="6">
        <f t="shared" si="19"/>
        <v>9.3587962962962956E-2</v>
      </c>
      <c r="Y77" s="2">
        <v>9</v>
      </c>
      <c r="Z77" s="2">
        <v>10</v>
      </c>
    </row>
    <row r="78" spans="1:26" x14ac:dyDescent="0.2">
      <c r="A78" s="3">
        <v>8</v>
      </c>
      <c r="B78" s="3" t="s">
        <v>123</v>
      </c>
      <c r="C78" s="3" t="s">
        <v>2</v>
      </c>
      <c r="D78" s="3" t="s">
        <v>3</v>
      </c>
      <c r="E78" s="3">
        <v>5</v>
      </c>
      <c r="F78" s="4">
        <v>1.4710648148148148E-2</v>
      </c>
      <c r="G78" s="3">
        <v>3.6</v>
      </c>
      <c r="H78" s="5">
        <f t="shared" si="17"/>
        <v>1.1139351446099912</v>
      </c>
      <c r="I78" s="4">
        <f t="shared" si="15"/>
        <v>4.0862911522633744E-3</v>
      </c>
      <c r="J78" s="2">
        <v>20</v>
      </c>
      <c r="K78" s="2">
        <v>9</v>
      </c>
      <c r="L78" s="2">
        <v>10</v>
      </c>
      <c r="N78" s="3">
        <v>8</v>
      </c>
      <c r="O78" s="3" t="s">
        <v>119</v>
      </c>
      <c r="P78" s="3" t="s">
        <v>91</v>
      </c>
      <c r="Q78" s="3" t="s">
        <v>3</v>
      </c>
      <c r="R78" s="3">
        <v>4</v>
      </c>
      <c r="S78" s="4">
        <v>4.8333333333333332E-2</v>
      </c>
      <c r="T78" s="3">
        <v>12</v>
      </c>
      <c r="U78" s="5">
        <f t="shared" si="18"/>
        <v>1.121676067687349</v>
      </c>
      <c r="V78" s="4">
        <f t="shared" si="16"/>
        <v>4.0277777777777777E-3</v>
      </c>
      <c r="W78" s="2">
        <v>18</v>
      </c>
      <c r="X78" s="6">
        <f t="shared" si="19"/>
        <v>9.6666666666666665E-2</v>
      </c>
      <c r="Y78" s="2">
        <v>9</v>
      </c>
      <c r="Z78" s="2">
        <v>10</v>
      </c>
    </row>
    <row r="79" spans="1:26" x14ac:dyDescent="0.2">
      <c r="A79" s="3">
        <v>9</v>
      </c>
      <c r="B79" s="3" t="s">
        <v>121</v>
      </c>
      <c r="C79" s="3" t="s">
        <v>122</v>
      </c>
      <c r="D79" s="3" t="s">
        <v>3</v>
      </c>
      <c r="E79" s="3">
        <v>5</v>
      </c>
      <c r="F79" s="4">
        <v>1.5046296296296295E-2</v>
      </c>
      <c r="G79" s="3">
        <v>3.6</v>
      </c>
      <c r="H79" s="5">
        <f t="shared" si="17"/>
        <v>1.1393514460999123</v>
      </c>
      <c r="I79" s="4">
        <f t="shared" si="15"/>
        <v>4.1795267489711935E-3</v>
      </c>
      <c r="J79" s="2">
        <v>22</v>
      </c>
      <c r="K79" s="2">
        <v>9</v>
      </c>
      <c r="L79" s="2">
        <v>10</v>
      </c>
      <c r="N79" s="3">
        <v>9</v>
      </c>
      <c r="O79" s="3" t="s">
        <v>120</v>
      </c>
      <c r="P79" s="3" t="s">
        <v>91</v>
      </c>
      <c r="Q79" s="3" t="s">
        <v>3</v>
      </c>
      <c r="R79" s="3">
        <v>5</v>
      </c>
      <c r="S79" s="4">
        <v>4.8356481481481479E-2</v>
      </c>
      <c r="T79" s="3">
        <v>12</v>
      </c>
      <c r="U79" s="5">
        <f t="shared" si="18"/>
        <v>1.1222132688691915</v>
      </c>
      <c r="V79" s="4">
        <f t="shared" si="16"/>
        <v>4.0297067901234563E-3</v>
      </c>
      <c r="W79" s="2">
        <v>18</v>
      </c>
      <c r="X79" s="6">
        <f t="shared" si="19"/>
        <v>9.6712962962962959E-2</v>
      </c>
      <c r="Y79" s="2">
        <v>9</v>
      </c>
      <c r="Z79" s="2">
        <v>10</v>
      </c>
    </row>
    <row r="80" spans="1:26" x14ac:dyDescent="0.2">
      <c r="A80" s="3">
        <v>10</v>
      </c>
      <c r="B80" s="3" t="s">
        <v>124</v>
      </c>
      <c r="C80" s="3" t="s">
        <v>65</v>
      </c>
      <c r="D80" s="3" t="s">
        <v>3</v>
      </c>
      <c r="E80" s="3">
        <v>5</v>
      </c>
      <c r="F80" s="4">
        <v>1.5150462962962963E-2</v>
      </c>
      <c r="G80" s="3">
        <v>3.6</v>
      </c>
      <c r="H80" s="18">
        <f t="shared" si="17"/>
        <v>1.147239263803681</v>
      </c>
      <c r="I80" s="4">
        <f t="shared" si="15"/>
        <v>4.2084619341563783E-3</v>
      </c>
      <c r="J80" s="2">
        <v>22</v>
      </c>
      <c r="K80" s="2">
        <v>9</v>
      </c>
      <c r="L80" s="2">
        <v>10</v>
      </c>
      <c r="N80" s="3">
        <v>10</v>
      </c>
      <c r="O80" s="3" t="s">
        <v>121</v>
      </c>
      <c r="P80" s="3" t="s">
        <v>122</v>
      </c>
      <c r="Q80" s="3" t="s">
        <v>3</v>
      </c>
      <c r="R80" s="3">
        <v>5</v>
      </c>
      <c r="S80" s="4">
        <v>4.9027777777777781E-2</v>
      </c>
      <c r="T80" s="3">
        <v>12</v>
      </c>
      <c r="U80" s="18">
        <f t="shared" si="18"/>
        <v>1.137792103142627</v>
      </c>
      <c r="V80" s="4">
        <f t="shared" si="16"/>
        <v>4.0856481481481481E-3</v>
      </c>
      <c r="W80" s="2">
        <v>18</v>
      </c>
      <c r="X80" s="6">
        <f t="shared" si="19"/>
        <v>9.8055555555555562E-2</v>
      </c>
      <c r="Y80" s="2">
        <v>9</v>
      </c>
      <c r="Z80" s="2">
        <v>10</v>
      </c>
    </row>
    <row r="81" spans="1:26" x14ac:dyDescent="0.2">
      <c r="A81" s="3"/>
      <c r="B81" s="3" t="s">
        <v>125</v>
      </c>
      <c r="C81" s="3" t="s">
        <v>2</v>
      </c>
      <c r="D81" s="3" t="s">
        <v>3</v>
      </c>
      <c r="E81" s="3">
        <v>4</v>
      </c>
      <c r="F81" s="4" t="s">
        <v>81</v>
      </c>
      <c r="G81" s="3">
        <v>3.6</v>
      </c>
      <c r="H81" s="5"/>
      <c r="I81" s="4"/>
      <c r="J81" s="2"/>
      <c r="K81" s="2"/>
      <c r="L81" s="2"/>
      <c r="N81" s="3"/>
      <c r="O81" s="3" t="s">
        <v>123</v>
      </c>
      <c r="P81" s="3" t="s">
        <v>2</v>
      </c>
      <c r="Q81" s="3" t="s">
        <v>3</v>
      </c>
      <c r="R81" s="3">
        <v>5</v>
      </c>
      <c r="S81" s="4"/>
      <c r="T81" s="3"/>
      <c r="U81" s="5"/>
      <c r="V81" s="4"/>
      <c r="W81" s="2"/>
      <c r="X81" s="2"/>
      <c r="Y81" s="2"/>
      <c r="Z81" s="2"/>
    </row>
    <row r="82" spans="1:26" x14ac:dyDescent="0.2">
      <c r="A82" s="3"/>
      <c r="B82" s="3" t="s">
        <v>75</v>
      </c>
      <c r="C82" s="3" t="s">
        <v>31</v>
      </c>
      <c r="D82" s="3" t="s">
        <v>3</v>
      </c>
      <c r="E82" s="3">
        <v>3</v>
      </c>
      <c r="F82" s="4" t="s">
        <v>81</v>
      </c>
      <c r="G82" s="3">
        <v>3.6</v>
      </c>
      <c r="H82" s="5"/>
      <c r="I82" s="4"/>
      <c r="J82" s="2"/>
      <c r="K82" s="2"/>
      <c r="L82" s="2"/>
      <c r="N82" s="3"/>
      <c r="O82" s="3" t="s">
        <v>124</v>
      </c>
      <c r="P82" s="3" t="s">
        <v>65</v>
      </c>
      <c r="Q82" s="3" t="s">
        <v>3</v>
      </c>
      <c r="R82" s="3">
        <v>5</v>
      </c>
      <c r="S82" s="4"/>
      <c r="T82" s="3"/>
      <c r="U82" s="5"/>
      <c r="V82" s="4"/>
      <c r="W82" s="2"/>
      <c r="X82" s="2"/>
      <c r="Y82" s="2"/>
      <c r="Z82" s="2"/>
    </row>
    <row r="83" spans="1:26" x14ac:dyDescent="0.2">
      <c r="A83" s="3"/>
      <c r="B83" s="3" t="s">
        <v>47</v>
      </c>
      <c r="C83" s="3" t="s">
        <v>20</v>
      </c>
      <c r="D83" s="3" t="s">
        <v>3</v>
      </c>
      <c r="E83" s="3">
        <v>4</v>
      </c>
      <c r="F83" s="4" t="s">
        <v>81</v>
      </c>
      <c r="G83" s="3">
        <v>3.6</v>
      </c>
      <c r="H83" s="5"/>
      <c r="I83" s="4"/>
      <c r="J83" s="2"/>
      <c r="K83" s="2"/>
      <c r="L83" s="2"/>
      <c r="N83" s="3"/>
      <c r="O83" s="3" t="s">
        <v>125</v>
      </c>
      <c r="P83" s="3" t="s">
        <v>2</v>
      </c>
      <c r="Q83" s="3" t="s">
        <v>3</v>
      </c>
      <c r="R83" s="3">
        <v>4</v>
      </c>
      <c r="S83" s="4"/>
      <c r="T83" s="3"/>
      <c r="U83" s="5"/>
      <c r="V83" s="4"/>
      <c r="W83" s="2"/>
      <c r="X83" s="2"/>
      <c r="Y83" s="2"/>
      <c r="Z83" s="2"/>
    </row>
    <row r="84" spans="1:26" ht="16" thickBot="1" x14ac:dyDescent="0.25">
      <c r="A84" s="19"/>
      <c r="B84" s="19"/>
      <c r="C84" s="19"/>
      <c r="D84" s="19"/>
      <c r="E84" s="19"/>
      <c r="F84" s="20"/>
      <c r="G84" s="19"/>
      <c r="H84" s="21"/>
      <c r="I84" s="20"/>
      <c r="N84" s="3"/>
      <c r="O84" s="3"/>
      <c r="P84" s="3"/>
      <c r="Q84" s="3"/>
      <c r="R84" s="3"/>
      <c r="S84" s="4"/>
      <c r="T84" s="3"/>
      <c r="U84" s="5"/>
      <c r="V84" s="4"/>
      <c r="W84" s="2"/>
      <c r="X84" s="2"/>
      <c r="Y84" s="2"/>
      <c r="Z84" s="2"/>
    </row>
    <row r="85" spans="1:26" ht="16" thickBot="1" x14ac:dyDescent="0.25">
      <c r="A85" s="22"/>
      <c r="B85" s="22"/>
      <c r="C85" s="22"/>
      <c r="D85" s="22"/>
      <c r="E85" s="22"/>
      <c r="F85" s="23"/>
      <c r="G85" s="22"/>
      <c r="H85" s="24"/>
      <c r="I85" s="23"/>
      <c r="N85" s="3">
        <v>1</v>
      </c>
      <c r="O85" s="3" t="s">
        <v>126</v>
      </c>
      <c r="P85" s="3" t="s">
        <v>44</v>
      </c>
      <c r="Q85" s="3" t="s">
        <v>127</v>
      </c>
      <c r="R85" s="3">
        <v>4</v>
      </c>
      <c r="S85" s="4">
        <v>4.4513888888888888E-2</v>
      </c>
      <c r="T85" s="3">
        <v>12</v>
      </c>
      <c r="U85" s="5">
        <f>SUM(S85/$S$71)</f>
        <v>1.0330378726833198</v>
      </c>
      <c r="V85" s="4">
        <f t="shared" ref="V85" si="20">SUM(S85/T85)</f>
        <v>3.7094907407407406E-3</v>
      </c>
      <c r="W85" s="2">
        <v>11</v>
      </c>
      <c r="X85" s="6">
        <f t="shared" ref="X85" si="21">SUM(S85/2)*4</f>
        <v>8.9027777777777775E-2</v>
      </c>
      <c r="Y85" s="2">
        <v>11</v>
      </c>
      <c r="Z85" s="2">
        <v>15</v>
      </c>
    </row>
    <row r="86" spans="1:26" ht="16" thickBot="1" x14ac:dyDescent="0.25">
      <c r="A86" s="22"/>
      <c r="B86" s="22"/>
      <c r="C86" s="22"/>
      <c r="D86" s="22"/>
      <c r="E86" s="22"/>
      <c r="F86" s="23"/>
      <c r="G86" s="22"/>
      <c r="H86" s="24"/>
      <c r="I86" s="23"/>
      <c r="N86" s="19"/>
      <c r="O86" s="19"/>
      <c r="P86" s="19"/>
      <c r="Q86" s="19"/>
      <c r="R86" s="19"/>
      <c r="S86" s="20"/>
      <c r="T86" s="19"/>
      <c r="U86" s="21"/>
      <c r="V86" s="20"/>
    </row>
    <row r="87" spans="1:26" ht="16" thickBot="1" x14ac:dyDescent="0.25">
      <c r="A87" s="22"/>
      <c r="B87" s="22"/>
      <c r="C87" s="22"/>
      <c r="D87" s="22"/>
      <c r="E87" s="22"/>
      <c r="F87" s="23"/>
      <c r="G87" s="22"/>
      <c r="H87" s="24"/>
      <c r="I87" s="23"/>
      <c r="N87" s="22"/>
      <c r="O87" s="22"/>
      <c r="P87" s="22"/>
      <c r="Q87" s="22"/>
      <c r="R87" s="22"/>
      <c r="S87" s="23"/>
      <c r="T87" s="22"/>
      <c r="U87" s="24"/>
      <c r="V87" s="23"/>
    </row>
    <row r="88" spans="1:26" ht="16" thickBot="1" x14ac:dyDescent="0.25">
      <c r="A88" s="22"/>
      <c r="B88" s="22"/>
      <c r="C88" s="22"/>
      <c r="D88" s="22"/>
      <c r="E88" s="22"/>
      <c r="F88" s="23"/>
      <c r="G88" s="22"/>
      <c r="H88" s="24"/>
      <c r="I88" s="23"/>
      <c r="N88" s="22"/>
      <c r="O88" s="22"/>
      <c r="P88" s="22"/>
      <c r="Q88" s="22"/>
      <c r="R88" s="22"/>
      <c r="S88" s="23"/>
      <c r="T88" s="22"/>
      <c r="U88" s="24"/>
      <c r="V88" s="23"/>
    </row>
    <row r="89" spans="1:26" ht="16" thickBot="1" x14ac:dyDescent="0.25">
      <c r="A89" s="22"/>
      <c r="B89" s="22"/>
      <c r="C89" s="22"/>
      <c r="D89" s="22"/>
      <c r="E89" s="22"/>
      <c r="F89" s="23"/>
      <c r="G89" s="22"/>
      <c r="H89" s="24"/>
      <c r="I89" s="23"/>
      <c r="N89" s="22"/>
      <c r="O89" s="22"/>
      <c r="P89" s="22"/>
      <c r="Q89" s="22"/>
      <c r="R89" s="22"/>
      <c r="S89" s="23"/>
      <c r="T89" s="22"/>
      <c r="U89" s="24"/>
      <c r="V89" s="23"/>
    </row>
    <row r="90" spans="1:26" ht="16" thickBot="1" x14ac:dyDescent="0.25">
      <c r="A90" s="22"/>
      <c r="B90" s="22"/>
      <c r="C90" s="22"/>
      <c r="D90" s="22"/>
      <c r="E90" s="22"/>
      <c r="F90" s="23"/>
      <c r="G90" s="22"/>
      <c r="H90" s="24"/>
      <c r="I90" s="23"/>
      <c r="N90" s="22"/>
      <c r="O90" s="22"/>
      <c r="P90" s="22"/>
      <c r="Q90" s="22"/>
      <c r="R90" s="22"/>
      <c r="S90" s="23"/>
      <c r="T90" s="22"/>
      <c r="U90" s="24"/>
      <c r="V90" s="23"/>
    </row>
    <row r="91" spans="1:26" ht="16" thickBot="1" x14ac:dyDescent="0.25">
      <c r="A91" s="22"/>
      <c r="B91" s="22"/>
      <c r="C91" s="22"/>
      <c r="D91" s="22"/>
      <c r="E91" s="22"/>
      <c r="F91" s="23"/>
      <c r="G91" s="22"/>
      <c r="H91" s="24"/>
      <c r="I91" s="23"/>
      <c r="N91" s="22"/>
      <c r="O91" s="22"/>
      <c r="P91" s="22"/>
      <c r="Q91" s="22"/>
      <c r="R91" s="22"/>
      <c r="S91" s="23"/>
      <c r="T91" s="22"/>
      <c r="U91" s="24"/>
      <c r="V91" s="23"/>
    </row>
    <row r="92" spans="1:26" ht="16" thickBot="1" x14ac:dyDescent="0.25">
      <c r="A92" s="22"/>
      <c r="B92" s="22"/>
      <c r="C92" s="22"/>
      <c r="D92" s="22"/>
      <c r="E92" s="22"/>
      <c r="F92" s="23"/>
      <c r="G92" s="22"/>
      <c r="H92" s="24"/>
      <c r="I92" s="23"/>
      <c r="N92" s="22"/>
      <c r="O92" s="22"/>
      <c r="P92" s="22"/>
      <c r="Q92" s="22"/>
      <c r="R92" s="22"/>
      <c r="S92" s="23"/>
      <c r="T92" s="22"/>
      <c r="U92" s="24"/>
      <c r="V92" s="23"/>
    </row>
    <row r="93" spans="1:26" ht="16" thickBot="1" x14ac:dyDescent="0.25">
      <c r="A93" s="22"/>
      <c r="B93" s="22"/>
      <c r="C93" s="22"/>
      <c r="D93" s="22"/>
      <c r="E93" s="22"/>
      <c r="F93" s="23"/>
      <c r="G93" s="22"/>
      <c r="H93" s="24"/>
      <c r="I93" s="23"/>
      <c r="N93" s="22"/>
      <c r="O93" s="22"/>
      <c r="P93" s="22"/>
      <c r="Q93" s="22"/>
      <c r="R93" s="22"/>
      <c r="S93" s="23"/>
      <c r="T93" s="22"/>
      <c r="U93" s="24"/>
      <c r="V93" s="23"/>
    </row>
    <row r="94" spans="1:26" ht="16" thickBot="1" x14ac:dyDescent="0.25">
      <c r="A94" s="22"/>
      <c r="B94" s="22"/>
      <c r="C94" s="22"/>
      <c r="D94" s="22"/>
      <c r="E94" s="22"/>
      <c r="F94" s="23"/>
      <c r="G94" s="22"/>
      <c r="H94" s="24"/>
      <c r="I94" s="23"/>
      <c r="N94" s="22"/>
      <c r="O94" s="22"/>
      <c r="P94" s="22"/>
      <c r="Q94" s="22"/>
      <c r="R94" s="22"/>
      <c r="S94" s="23"/>
      <c r="T94" s="22"/>
      <c r="U94" s="24"/>
      <c r="V94" s="23"/>
    </row>
    <row r="95" spans="1:26" ht="16" thickBot="1" x14ac:dyDescent="0.25">
      <c r="A95" s="22"/>
      <c r="B95" s="22"/>
      <c r="C95" s="22"/>
      <c r="D95" s="22"/>
      <c r="E95" s="22"/>
      <c r="F95" s="23"/>
      <c r="G95" s="22"/>
      <c r="H95" s="25"/>
      <c r="I95" s="23"/>
      <c r="N95" s="22"/>
      <c r="O95" s="22"/>
      <c r="P95" s="22"/>
      <c r="Q95" s="22"/>
      <c r="R95" s="22"/>
      <c r="S95" s="23"/>
      <c r="T95" s="22"/>
      <c r="U95" s="25"/>
      <c r="V95" s="23"/>
    </row>
  </sheetData>
  <phoneticPr fontId="8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1"/>
  <sheetViews>
    <sheetView workbookViewId="0">
      <selection activeCell="R10" sqref="R10"/>
    </sheetView>
  </sheetViews>
  <sheetFormatPr baseColWidth="10" defaultColWidth="8.83203125" defaultRowHeight="15" x14ac:dyDescent="0.2"/>
  <cols>
    <col min="1" max="1" width="8.83203125" style="17"/>
    <col min="2" max="2" width="3.83203125" style="17" bestFit="1" customWidth="1"/>
    <col min="3" max="3" width="30.83203125" style="17" bestFit="1" customWidth="1"/>
    <col min="4" max="4" width="6.33203125" style="17" bestFit="1" customWidth="1"/>
    <col min="5" max="5" width="6.6640625" style="17" bestFit="1" customWidth="1"/>
    <col min="6" max="6" width="5" style="17" bestFit="1" customWidth="1"/>
    <col min="7" max="7" width="9.83203125" style="17" bestFit="1" customWidth="1"/>
    <col min="8" max="8" width="14.1640625" style="17" customWidth="1"/>
    <col min="9" max="9" width="14.6640625" style="31" customWidth="1"/>
    <col min="10" max="11" width="14.1640625" style="17" customWidth="1"/>
    <col min="12" max="12" width="14.1640625" style="17" hidden="1" customWidth="1"/>
    <col min="13" max="13" width="14.1640625" style="17" customWidth="1"/>
    <col min="14" max="16384" width="8.83203125" style="17"/>
  </cols>
  <sheetData>
    <row r="2" spans="2:13" ht="32" x14ac:dyDescent="0.2">
      <c r="B2" s="27" t="s">
        <v>8</v>
      </c>
      <c r="C2" s="27" t="s">
        <v>9</v>
      </c>
      <c r="D2" s="27" t="s">
        <v>10</v>
      </c>
      <c r="E2" s="27" t="s">
        <v>11</v>
      </c>
      <c r="F2" s="27" t="s">
        <v>12</v>
      </c>
      <c r="G2" s="27" t="s">
        <v>13</v>
      </c>
      <c r="H2" s="27" t="s">
        <v>76</v>
      </c>
      <c r="I2" s="28" t="s">
        <v>77</v>
      </c>
      <c r="J2" s="27" t="s">
        <v>78</v>
      </c>
      <c r="K2" s="27" t="s">
        <v>135</v>
      </c>
      <c r="L2" s="27" t="s">
        <v>130</v>
      </c>
      <c r="M2" s="27" t="s">
        <v>161</v>
      </c>
    </row>
    <row r="3" spans="2:13" ht="16" x14ac:dyDescent="0.2">
      <c r="B3" s="107">
        <v>1</v>
      </c>
      <c r="C3" s="29" t="s">
        <v>14</v>
      </c>
      <c r="D3" s="29" t="s">
        <v>16</v>
      </c>
      <c r="E3" s="29" t="s">
        <v>17</v>
      </c>
      <c r="F3" s="29">
        <v>1</v>
      </c>
      <c r="G3" s="108">
        <v>7.7928240740740742E-2</v>
      </c>
      <c r="H3" s="107">
        <v>26.6</v>
      </c>
      <c r="I3" s="109">
        <v>0</v>
      </c>
      <c r="J3" s="108">
        <f>SUM(G3/H3)</f>
        <v>2.9296331105541631E-3</v>
      </c>
      <c r="K3" s="107">
        <v>1</v>
      </c>
      <c r="L3" s="108"/>
      <c r="M3" s="107">
        <v>0</v>
      </c>
    </row>
    <row r="4" spans="2:13" ht="16" x14ac:dyDescent="0.2">
      <c r="B4" s="107"/>
      <c r="C4" s="29" t="s">
        <v>15</v>
      </c>
      <c r="D4" s="29" t="s">
        <v>16</v>
      </c>
      <c r="E4" s="29" t="s">
        <v>17</v>
      </c>
      <c r="F4" s="29">
        <v>1</v>
      </c>
      <c r="G4" s="108"/>
      <c r="H4" s="107"/>
      <c r="I4" s="109"/>
      <c r="J4" s="107"/>
      <c r="K4" s="107"/>
      <c r="L4" s="107"/>
      <c r="M4" s="107"/>
    </row>
    <row r="5" spans="2:13" ht="16" x14ac:dyDescent="0.2">
      <c r="B5" s="107">
        <v>2</v>
      </c>
      <c r="C5" s="29" t="s">
        <v>18</v>
      </c>
      <c r="D5" s="29" t="s">
        <v>20</v>
      </c>
      <c r="E5" s="29" t="s">
        <v>17</v>
      </c>
      <c r="F5" s="29">
        <v>1</v>
      </c>
      <c r="G5" s="108">
        <v>7.9027777777777766E-2</v>
      </c>
      <c r="H5" s="107">
        <v>26.6</v>
      </c>
      <c r="I5" s="109">
        <f>SUM(G5/$G$3)</f>
        <v>1.0141096093866031</v>
      </c>
      <c r="J5" s="108">
        <f t="shared" ref="J5" si="0">SUM(G5/H5)</f>
        <v>2.9709690893901415E-3</v>
      </c>
      <c r="K5" s="107">
        <v>1</v>
      </c>
      <c r="L5" s="108"/>
      <c r="M5" s="107">
        <v>0</v>
      </c>
    </row>
    <row r="6" spans="2:13" ht="16" x14ac:dyDescent="0.2">
      <c r="B6" s="107"/>
      <c r="C6" s="29" t="s">
        <v>19</v>
      </c>
      <c r="D6" s="29" t="s">
        <v>20</v>
      </c>
      <c r="E6" s="29" t="s">
        <v>21</v>
      </c>
      <c r="F6" s="29">
        <v>2</v>
      </c>
      <c r="G6" s="108"/>
      <c r="H6" s="107"/>
      <c r="I6" s="109"/>
      <c r="J6" s="107"/>
      <c r="K6" s="107"/>
      <c r="L6" s="107"/>
      <c r="M6" s="107"/>
    </row>
    <row r="7" spans="2:13" ht="16" x14ac:dyDescent="0.2">
      <c r="B7" s="107">
        <v>3</v>
      </c>
      <c r="C7" s="29" t="s">
        <v>22</v>
      </c>
      <c r="D7" s="29" t="s">
        <v>16</v>
      </c>
      <c r="E7" s="29" t="s">
        <v>17</v>
      </c>
      <c r="F7" s="29">
        <v>1</v>
      </c>
      <c r="G7" s="108">
        <v>7.9143518518518516E-2</v>
      </c>
      <c r="H7" s="107">
        <v>26.6</v>
      </c>
      <c r="I7" s="109">
        <f>SUM(G7/$G$3)</f>
        <v>1.0155948314272982</v>
      </c>
      <c r="J7" s="108">
        <f t="shared" ref="J7" si="1">SUM(G7/H7)</f>
        <v>2.9753202450570871E-3</v>
      </c>
      <c r="K7" s="107">
        <v>1</v>
      </c>
      <c r="L7" s="108"/>
      <c r="M7" s="107">
        <v>0</v>
      </c>
    </row>
    <row r="8" spans="2:13" ht="16" x14ac:dyDescent="0.2">
      <c r="B8" s="107"/>
      <c r="C8" s="29" t="s">
        <v>23</v>
      </c>
      <c r="D8" s="29" t="s">
        <v>24</v>
      </c>
      <c r="E8" s="29" t="s">
        <v>17</v>
      </c>
      <c r="F8" s="29">
        <v>1</v>
      </c>
      <c r="G8" s="108"/>
      <c r="H8" s="107"/>
      <c r="I8" s="109"/>
      <c r="J8" s="107"/>
      <c r="K8" s="107"/>
      <c r="L8" s="107"/>
      <c r="M8" s="107"/>
    </row>
    <row r="9" spans="2:13" ht="16" x14ac:dyDescent="0.2">
      <c r="B9" s="107">
        <v>4</v>
      </c>
      <c r="C9" s="29" t="s">
        <v>25</v>
      </c>
      <c r="D9" s="29" t="s">
        <v>16</v>
      </c>
      <c r="E9" s="29" t="s">
        <v>17</v>
      </c>
      <c r="F9" s="29">
        <v>1</v>
      </c>
      <c r="G9" s="108">
        <v>7.9965277777777774E-2</v>
      </c>
      <c r="H9" s="107">
        <v>26.6</v>
      </c>
      <c r="I9" s="109">
        <f t="shared" ref="I9" si="2">SUM(G9/$G$3)</f>
        <v>1.0261399079162334</v>
      </c>
      <c r="J9" s="108">
        <f t="shared" ref="J9" si="3">SUM(G9/H9)</f>
        <v>3.0062134502923973E-3</v>
      </c>
      <c r="K9" s="107">
        <v>2</v>
      </c>
      <c r="L9" s="108"/>
      <c r="M9" s="107">
        <v>0</v>
      </c>
    </row>
    <row r="10" spans="2:13" ht="16" x14ac:dyDescent="0.2">
      <c r="B10" s="107"/>
      <c r="C10" s="29" t="s">
        <v>26</v>
      </c>
      <c r="D10" s="29" t="s">
        <v>16</v>
      </c>
      <c r="E10" s="29" t="s">
        <v>17</v>
      </c>
      <c r="F10" s="29">
        <v>1</v>
      </c>
      <c r="G10" s="108"/>
      <c r="H10" s="107"/>
      <c r="I10" s="109"/>
      <c r="J10" s="107"/>
      <c r="K10" s="107"/>
      <c r="L10" s="107"/>
      <c r="M10" s="107"/>
    </row>
    <row r="11" spans="2:13" ht="16" x14ac:dyDescent="0.2">
      <c r="B11" s="107">
        <v>5</v>
      </c>
      <c r="C11" s="29" t="s">
        <v>27</v>
      </c>
      <c r="D11" s="29" t="s">
        <v>16</v>
      </c>
      <c r="E11" s="29" t="s">
        <v>17</v>
      </c>
      <c r="F11" s="29">
        <v>1</v>
      </c>
      <c r="G11" s="108">
        <v>7.9988425925925921E-2</v>
      </c>
      <c r="H11" s="107">
        <v>26.6</v>
      </c>
      <c r="I11" s="109">
        <f t="shared" ref="I11" si="4">SUM(G11/$G$3)</f>
        <v>1.0264369523243724</v>
      </c>
      <c r="J11" s="108">
        <f t="shared" ref="J11" si="5">SUM(G11/H11)</f>
        <v>3.0070836814257863E-3</v>
      </c>
      <c r="K11" s="107">
        <v>2</v>
      </c>
      <c r="L11" s="108"/>
      <c r="M11" s="107">
        <v>0</v>
      </c>
    </row>
    <row r="12" spans="2:13" ht="16" x14ac:dyDescent="0.2">
      <c r="B12" s="107"/>
      <c r="C12" s="29" t="s">
        <v>28</v>
      </c>
      <c r="D12" s="29" t="s">
        <v>16</v>
      </c>
      <c r="E12" s="29" t="s">
        <v>17</v>
      </c>
      <c r="F12" s="29">
        <v>2</v>
      </c>
      <c r="G12" s="108"/>
      <c r="H12" s="107"/>
      <c r="I12" s="109"/>
      <c r="J12" s="107"/>
      <c r="K12" s="107"/>
      <c r="L12" s="107"/>
      <c r="M12" s="107"/>
    </row>
    <row r="13" spans="2:13" ht="16" x14ac:dyDescent="0.2">
      <c r="B13" s="107">
        <v>6</v>
      </c>
      <c r="C13" s="29" t="s">
        <v>29</v>
      </c>
      <c r="D13" s="29" t="s">
        <v>31</v>
      </c>
      <c r="E13" s="29" t="s">
        <v>17</v>
      </c>
      <c r="F13" s="29">
        <v>1</v>
      </c>
      <c r="G13" s="108">
        <v>8.009259259259259E-2</v>
      </c>
      <c r="H13" s="107">
        <v>26.6</v>
      </c>
      <c r="I13" s="109">
        <f t="shared" ref="I13" si="6">SUM(G13/$G$3)</f>
        <v>1.0277736521609979</v>
      </c>
      <c r="J13" s="108">
        <f t="shared" ref="J13" si="7">SUM(G13/H13)</f>
        <v>3.0109997215260371E-3</v>
      </c>
      <c r="K13" s="107">
        <v>2</v>
      </c>
      <c r="L13" s="108"/>
      <c r="M13" s="107">
        <v>0</v>
      </c>
    </row>
    <row r="14" spans="2:13" ht="16" x14ac:dyDescent="0.2">
      <c r="B14" s="107"/>
      <c r="C14" s="29" t="s">
        <v>30</v>
      </c>
      <c r="D14" s="29" t="s">
        <v>31</v>
      </c>
      <c r="E14" s="29" t="s">
        <v>17</v>
      </c>
      <c r="F14" s="29">
        <v>1</v>
      </c>
      <c r="G14" s="108"/>
      <c r="H14" s="107"/>
      <c r="I14" s="109"/>
      <c r="J14" s="107"/>
      <c r="K14" s="107"/>
      <c r="L14" s="107"/>
      <c r="M14" s="107"/>
    </row>
    <row r="15" spans="2:13" ht="16" x14ac:dyDescent="0.2">
      <c r="B15" s="107">
        <v>7</v>
      </c>
      <c r="C15" s="29" t="s">
        <v>32</v>
      </c>
      <c r="D15" s="29" t="s">
        <v>2</v>
      </c>
      <c r="E15" s="29" t="s">
        <v>17</v>
      </c>
      <c r="F15" s="29">
        <v>1</v>
      </c>
      <c r="G15" s="108">
        <v>8.0601851851851855E-2</v>
      </c>
      <c r="H15" s="107">
        <v>26.6</v>
      </c>
      <c r="I15" s="109">
        <f t="shared" ref="I15" si="8">SUM(G15/$G$3)</f>
        <v>1.0343086291400565</v>
      </c>
      <c r="J15" s="108">
        <f t="shared" ref="J15" si="9">SUM(G15/H15)</f>
        <v>3.030144806460596E-3</v>
      </c>
      <c r="K15" s="107">
        <v>3</v>
      </c>
      <c r="L15" s="108"/>
      <c r="M15" s="107">
        <v>0</v>
      </c>
    </row>
    <row r="16" spans="2:13" ht="16" x14ac:dyDescent="0.2">
      <c r="B16" s="107"/>
      <c r="C16" s="29" t="s">
        <v>33</v>
      </c>
      <c r="D16" s="29" t="s">
        <v>34</v>
      </c>
      <c r="E16" s="29" t="s">
        <v>17</v>
      </c>
      <c r="F16" s="29">
        <v>1</v>
      </c>
      <c r="G16" s="108"/>
      <c r="H16" s="107"/>
      <c r="I16" s="109"/>
      <c r="J16" s="107"/>
      <c r="K16" s="107"/>
      <c r="L16" s="107"/>
      <c r="M16" s="107"/>
    </row>
    <row r="17" spans="2:13" ht="16" x14ac:dyDescent="0.2">
      <c r="B17" s="107">
        <v>8</v>
      </c>
      <c r="C17" s="29" t="s">
        <v>35</v>
      </c>
      <c r="D17" s="29" t="s">
        <v>37</v>
      </c>
      <c r="E17" s="29" t="s">
        <v>17</v>
      </c>
      <c r="F17" s="29">
        <v>1</v>
      </c>
      <c r="G17" s="108">
        <v>8.1006944444444437E-2</v>
      </c>
      <c r="H17" s="107">
        <v>26.6</v>
      </c>
      <c r="I17" s="109">
        <f t="shared" ref="I17" si="10">SUM(G17/$G$3)</f>
        <v>1.0395069062824891</v>
      </c>
      <c r="J17" s="108">
        <f t="shared" ref="J17" si="11">SUM(G17/H17)</f>
        <v>3.0453738512949036E-3</v>
      </c>
      <c r="K17" s="107">
        <v>3</v>
      </c>
      <c r="L17" s="108"/>
      <c r="M17" s="107">
        <v>0</v>
      </c>
    </row>
    <row r="18" spans="2:13" ht="16" x14ac:dyDescent="0.2">
      <c r="B18" s="107"/>
      <c r="C18" s="29" t="s">
        <v>36</v>
      </c>
      <c r="D18" s="29" t="s">
        <v>37</v>
      </c>
      <c r="E18" s="29" t="s">
        <v>17</v>
      </c>
      <c r="F18" s="29">
        <v>1</v>
      </c>
      <c r="G18" s="108"/>
      <c r="H18" s="107"/>
      <c r="I18" s="109"/>
      <c r="J18" s="107"/>
      <c r="K18" s="107"/>
      <c r="L18" s="107"/>
      <c r="M18" s="107"/>
    </row>
    <row r="19" spans="2:13" ht="16" x14ac:dyDescent="0.2">
      <c r="B19" s="107">
        <v>9</v>
      </c>
      <c r="C19" s="29" t="s">
        <v>38</v>
      </c>
      <c r="D19" s="29" t="s">
        <v>20</v>
      </c>
      <c r="E19" s="29" t="s">
        <v>17</v>
      </c>
      <c r="F19" s="29">
        <v>2</v>
      </c>
      <c r="G19" s="108">
        <v>8.1064814814814812E-2</v>
      </c>
      <c r="H19" s="107">
        <v>26.6</v>
      </c>
      <c r="I19" s="109">
        <f t="shared" ref="I19" si="12">SUM(G19/$G$3)</f>
        <v>1.0402495173028368</v>
      </c>
      <c r="J19" s="108">
        <f t="shared" ref="J19" si="13">SUM(G19/H19)</f>
        <v>3.0475494291283762E-3</v>
      </c>
      <c r="K19" s="107">
        <v>3</v>
      </c>
      <c r="L19" s="108"/>
      <c r="M19" s="107">
        <v>0</v>
      </c>
    </row>
    <row r="20" spans="2:13" ht="16" x14ac:dyDescent="0.2">
      <c r="B20" s="107"/>
      <c r="C20" s="29" t="s">
        <v>39</v>
      </c>
      <c r="D20" s="29" t="s">
        <v>6</v>
      </c>
      <c r="E20" s="29" t="s">
        <v>17</v>
      </c>
      <c r="F20" s="29">
        <v>1</v>
      </c>
      <c r="G20" s="108"/>
      <c r="H20" s="107"/>
      <c r="I20" s="109"/>
      <c r="J20" s="107"/>
      <c r="K20" s="107"/>
      <c r="L20" s="107"/>
      <c r="M20" s="107"/>
    </row>
    <row r="21" spans="2:13" ht="16" x14ac:dyDescent="0.2">
      <c r="B21" s="107">
        <v>10</v>
      </c>
      <c r="C21" s="29" t="s">
        <v>40</v>
      </c>
      <c r="D21" s="29" t="s">
        <v>6</v>
      </c>
      <c r="E21" s="29" t="s">
        <v>17</v>
      </c>
      <c r="F21" s="29">
        <v>2</v>
      </c>
      <c r="G21" s="108">
        <v>8.2870370370370372E-2</v>
      </c>
      <c r="H21" s="107">
        <v>26.6</v>
      </c>
      <c r="I21" s="109">
        <f t="shared" ref="I21" si="14">SUM(G21/$G$3)</f>
        <v>1.0634189811376802</v>
      </c>
      <c r="J21" s="108">
        <f t="shared" ref="J21" si="15">SUM(G21/H21)</f>
        <v>3.1154274575327205E-3</v>
      </c>
      <c r="K21" s="107">
        <v>4</v>
      </c>
      <c r="L21" s="108"/>
      <c r="M21" s="107">
        <v>0</v>
      </c>
    </row>
    <row r="22" spans="2:13" ht="16" x14ac:dyDescent="0.2">
      <c r="B22" s="107"/>
      <c r="C22" s="29" t="s">
        <v>41</v>
      </c>
      <c r="D22" s="29" t="s">
        <v>6</v>
      </c>
      <c r="E22" s="29" t="s">
        <v>17</v>
      </c>
      <c r="F22" s="29">
        <v>1</v>
      </c>
      <c r="G22" s="108"/>
      <c r="H22" s="107"/>
      <c r="I22" s="109"/>
      <c r="J22" s="107"/>
      <c r="K22" s="107"/>
      <c r="L22" s="107"/>
      <c r="M22" s="107"/>
    </row>
    <row r="23" spans="2:13" ht="16" x14ac:dyDescent="0.2">
      <c r="B23" s="107"/>
      <c r="C23" s="29" t="s">
        <v>42</v>
      </c>
      <c r="D23" s="29" t="s">
        <v>44</v>
      </c>
      <c r="E23" s="29" t="s">
        <v>17</v>
      </c>
      <c r="F23" s="29">
        <v>2</v>
      </c>
      <c r="G23" s="107" t="s">
        <v>45</v>
      </c>
      <c r="H23" s="107"/>
      <c r="I23" s="109"/>
      <c r="J23" s="107"/>
      <c r="K23" s="107"/>
      <c r="L23" s="107"/>
      <c r="M23" s="107"/>
    </row>
    <row r="24" spans="2:13" ht="16" x14ac:dyDescent="0.2">
      <c r="B24" s="107"/>
      <c r="C24" s="29" t="s">
        <v>43</v>
      </c>
      <c r="D24" s="29" t="s">
        <v>44</v>
      </c>
      <c r="E24" s="29" t="s">
        <v>17</v>
      </c>
      <c r="F24" s="29">
        <v>1</v>
      </c>
      <c r="G24" s="107"/>
      <c r="H24" s="107"/>
      <c r="I24" s="109"/>
      <c r="J24" s="107"/>
      <c r="K24" s="107"/>
      <c r="L24" s="107"/>
      <c r="M24" s="107"/>
    </row>
    <row r="25" spans="2:13" ht="16" x14ac:dyDescent="0.2">
      <c r="B25" s="107"/>
      <c r="C25" s="29" t="s">
        <v>14</v>
      </c>
      <c r="D25" s="29" t="s">
        <v>16</v>
      </c>
      <c r="E25" s="29" t="s">
        <v>17</v>
      </c>
      <c r="F25" s="29">
        <v>1</v>
      </c>
      <c r="G25" s="107" t="s">
        <v>45</v>
      </c>
      <c r="H25" s="107"/>
      <c r="I25" s="109"/>
      <c r="J25" s="107"/>
      <c r="K25" s="107"/>
      <c r="L25" s="107"/>
      <c r="M25" s="107"/>
    </row>
    <row r="26" spans="2:13" ht="16" x14ac:dyDescent="0.2">
      <c r="B26" s="107"/>
      <c r="C26" s="29" t="s">
        <v>15</v>
      </c>
      <c r="D26" s="29" t="s">
        <v>16</v>
      </c>
      <c r="E26" s="29" t="s">
        <v>17</v>
      </c>
      <c r="F26" s="29">
        <v>1</v>
      </c>
      <c r="G26" s="107"/>
      <c r="H26" s="107"/>
      <c r="I26" s="109"/>
      <c r="J26" s="107"/>
      <c r="K26" s="107"/>
      <c r="L26" s="107"/>
      <c r="M26" s="107"/>
    </row>
    <row r="27" spans="2:13" ht="16" x14ac:dyDescent="0.2">
      <c r="B27" s="107"/>
      <c r="C27" s="29" t="s">
        <v>14</v>
      </c>
      <c r="D27" s="29" t="s">
        <v>16</v>
      </c>
      <c r="E27" s="29" t="s">
        <v>17</v>
      </c>
      <c r="F27" s="29">
        <v>1</v>
      </c>
      <c r="G27" s="107" t="s">
        <v>45</v>
      </c>
      <c r="H27" s="2"/>
      <c r="I27" s="30"/>
      <c r="J27" s="2"/>
      <c r="K27" s="2"/>
      <c r="L27" s="2"/>
      <c r="M27" s="2"/>
    </row>
    <row r="28" spans="2:13" ht="16" x14ac:dyDescent="0.2">
      <c r="B28" s="107"/>
      <c r="C28" s="29" t="s">
        <v>15</v>
      </c>
      <c r="D28" s="29" t="s">
        <v>16</v>
      </c>
      <c r="E28" s="29" t="s">
        <v>17</v>
      </c>
      <c r="F28" s="29">
        <v>1</v>
      </c>
      <c r="G28" s="107"/>
      <c r="H28" s="2"/>
      <c r="I28" s="30"/>
      <c r="J28" s="2"/>
      <c r="K28" s="2"/>
      <c r="L28" s="2"/>
      <c r="M28" s="2"/>
    </row>
    <row r="29" spans="2:13" x14ac:dyDescent="0.2">
      <c r="B29" s="2"/>
      <c r="C29" s="2"/>
      <c r="D29" s="2"/>
      <c r="E29" s="2"/>
      <c r="F29" s="2"/>
      <c r="G29" s="2"/>
      <c r="H29" s="2"/>
      <c r="I29" s="30"/>
      <c r="J29" s="2"/>
      <c r="K29" s="2"/>
      <c r="L29" s="2"/>
      <c r="M29" s="2"/>
    </row>
    <row r="30" spans="2:13" ht="16" x14ac:dyDescent="0.2">
      <c r="B30" s="107">
        <v>1</v>
      </c>
      <c r="C30" s="29" t="s">
        <v>46</v>
      </c>
      <c r="D30" s="29" t="s">
        <v>20</v>
      </c>
      <c r="E30" s="29" t="s">
        <v>48</v>
      </c>
      <c r="F30" s="29">
        <v>2</v>
      </c>
      <c r="G30" s="108">
        <v>8.0497685185185186E-2</v>
      </c>
      <c r="H30" s="107">
        <v>24.4</v>
      </c>
      <c r="I30" s="109">
        <v>0</v>
      </c>
      <c r="J30" s="108">
        <f t="shared" ref="J30:J36" si="16">SUM(G30/H30)</f>
        <v>3.2990854584092292E-3</v>
      </c>
      <c r="K30" s="107">
        <v>8</v>
      </c>
      <c r="L30" s="108">
        <f>SUM(J30*26.6)</f>
        <v>8.7755673193685504E-2</v>
      </c>
      <c r="M30" s="107">
        <v>6</v>
      </c>
    </row>
    <row r="31" spans="2:13" ht="16" x14ac:dyDescent="0.2">
      <c r="B31" s="107"/>
      <c r="C31" s="29" t="s">
        <v>47</v>
      </c>
      <c r="D31" s="29" t="s">
        <v>20</v>
      </c>
      <c r="E31" s="29" t="s">
        <v>3</v>
      </c>
      <c r="F31" s="29">
        <v>4</v>
      </c>
      <c r="G31" s="108"/>
      <c r="H31" s="107"/>
      <c r="I31" s="109"/>
      <c r="J31" s="107"/>
      <c r="K31" s="107"/>
      <c r="L31" s="107"/>
      <c r="M31" s="107"/>
    </row>
    <row r="32" spans="2:13" ht="16" x14ac:dyDescent="0.2">
      <c r="B32" s="107">
        <v>2</v>
      </c>
      <c r="C32" s="29" t="s">
        <v>49</v>
      </c>
      <c r="D32" s="29" t="s">
        <v>51</v>
      </c>
      <c r="E32" s="29" t="s">
        <v>48</v>
      </c>
      <c r="F32" s="29">
        <v>3</v>
      </c>
      <c r="G32" s="108">
        <v>8.2326388888888893E-2</v>
      </c>
      <c r="H32" s="107">
        <v>24.4</v>
      </c>
      <c r="I32" s="109">
        <f>SUM(G32/$G$30)</f>
        <v>1.0227174694464414</v>
      </c>
      <c r="J32" s="108">
        <f t="shared" si="16"/>
        <v>3.37403233151184E-3</v>
      </c>
      <c r="K32" s="107">
        <v>10</v>
      </c>
      <c r="L32" s="108">
        <f t="shared" ref="L32" si="17">SUM(J32*26.6)</f>
        <v>8.9749260018214955E-2</v>
      </c>
      <c r="M32" s="107">
        <v>6</v>
      </c>
    </row>
    <row r="33" spans="2:13" ht="16" x14ac:dyDescent="0.2">
      <c r="B33" s="107"/>
      <c r="C33" s="29" t="s">
        <v>50</v>
      </c>
      <c r="D33" s="29" t="s">
        <v>44</v>
      </c>
      <c r="E33" s="29" t="s">
        <v>48</v>
      </c>
      <c r="F33" s="29">
        <v>3</v>
      </c>
      <c r="G33" s="108"/>
      <c r="H33" s="107"/>
      <c r="I33" s="109"/>
      <c r="J33" s="107"/>
      <c r="K33" s="107"/>
      <c r="L33" s="107"/>
      <c r="M33" s="107"/>
    </row>
    <row r="34" spans="2:13" ht="16" x14ac:dyDescent="0.2">
      <c r="B34" s="107">
        <v>3</v>
      </c>
      <c r="C34" s="29" t="s">
        <v>52</v>
      </c>
      <c r="D34" s="29" t="s">
        <v>16</v>
      </c>
      <c r="E34" s="29" t="s">
        <v>48</v>
      </c>
      <c r="F34" s="29">
        <v>2</v>
      </c>
      <c r="G34" s="108">
        <v>8.3715277777777777E-2</v>
      </c>
      <c r="H34" s="107">
        <v>24.4</v>
      </c>
      <c r="I34" s="109">
        <f t="shared" ref="I34" si="18">SUM(G34/$G$30)</f>
        <v>1.0399712437095614</v>
      </c>
      <c r="J34" s="108">
        <f t="shared" si="16"/>
        <v>3.4309540072859747E-3</v>
      </c>
      <c r="K34" s="107">
        <v>11</v>
      </c>
      <c r="L34" s="108">
        <f t="shared" ref="L34" si="19">SUM(J34*26.6)</f>
        <v>9.1263376593806927E-2</v>
      </c>
      <c r="M34" s="107">
        <v>6</v>
      </c>
    </row>
    <row r="35" spans="2:13" ht="16" x14ac:dyDescent="0.2">
      <c r="B35" s="107"/>
      <c r="C35" s="29" t="s">
        <v>53</v>
      </c>
      <c r="D35" s="29" t="s">
        <v>20</v>
      </c>
      <c r="E35" s="29" t="s">
        <v>48</v>
      </c>
      <c r="F35" s="29">
        <v>3</v>
      </c>
      <c r="G35" s="108"/>
      <c r="H35" s="107"/>
      <c r="I35" s="109"/>
      <c r="J35" s="107"/>
      <c r="K35" s="107"/>
      <c r="L35" s="107"/>
      <c r="M35" s="107"/>
    </row>
    <row r="36" spans="2:13" ht="16" x14ac:dyDescent="0.2">
      <c r="B36" s="107">
        <v>4</v>
      </c>
      <c r="C36" s="29" t="s">
        <v>54</v>
      </c>
      <c r="D36" s="29" t="s">
        <v>2</v>
      </c>
      <c r="E36" s="29" t="s">
        <v>48</v>
      </c>
      <c r="F36" s="29">
        <v>3</v>
      </c>
      <c r="G36" s="108">
        <v>8.475694444444444E-2</v>
      </c>
      <c r="H36" s="107">
        <v>24.4</v>
      </c>
      <c r="I36" s="109">
        <f t="shared" ref="I36" si="20">SUM(G36/$G$30)</f>
        <v>1.0529115744069015</v>
      </c>
      <c r="J36" s="108">
        <f t="shared" si="16"/>
        <v>3.4736452641165754E-3</v>
      </c>
      <c r="K36" s="107">
        <v>12</v>
      </c>
      <c r="L36" s="108">
        <f t="shared" ref="L36" si="21">SUM(J36*26.6)</f>
        <v>9.2398964025500907E-2</v>
      </c>
      <c r="M36" s="107">
        <v>6</v>
      </c>
    </row>
    <row r="37" spans="2:13" ht="16" x14ac:dyDescent="0.2">
      <c r="B37" s="107"/>
      <c r="C37" s="29" t="s">
        <v>55</v>
      </c>
      <c r="D37" s="29" t="s">
        <v>20</v>
      </c>
      <c r="E37" s="29" t="s">
        <v>48</v>
      </c>
      <c r="F37" s="29">
        <v>3</v>
      </c>
      <c r="G37" s="108"/>
      <c r="H37" s="107"/>
      <c r="I37" s="109"/>
      <c r="J37" s="107"/>
      <c r="K37" s="107"/>
      <c r="L37" s="107"/>
      <c r="M37" s="107"/>
    </row>
    <row r="38" spans="2:13" ht="16" x14ac:dyDescent="0.2">
      <c r="B38" s="107"/>
      <c r="C38" s="29" t="s">
        <v>56</v>
      </c>
      <c r="D38" s="29" t="s">
        <v>44</v>
      </c>
      <c r="E38" s="29" t="s">
        <v>48</v>
      </c>
      <c r="F38" s="29">
        <v>3</v>
      </c>
      <c r="G38" s="107" t="s">
        <v>45</v>
      </c>
      <c r="H38" s="107"/>
      <c r="I38" s="109"/>
      <c r="J38" s="107"/>
      <c r="K38" s="107"/>
      <c r="L38" s="107"/>
      <c r="M38" s="107"/>
    </row>
    <row r="39" spans="2:13" ht="16" x14ac:dyDescent="0.2">
      <c r="B39" s="107"/>
      <c r="C39" s="29" t="s">
        <v>57</v>
      </c>
      <c r="D39" s="29" t="s">
        <v>31</v>
      </c>
      <c r="E39" s="29" t="s">
        <v>48</v>
      </c>
      <c r="F39" s="29">
        <v>3</v>
      </c>
      <c r="G39" s="107"/>
      <c r="H39" s="107"/>
      <c r="I39" s="109"/>
      <c r="J39" s="107"/>
      <c r="K39" s="107"/>
      <c r="L39" s="107"/>
      <c r="M39" s="107"/>
    </row>
    <row r="40" spans="2:13" x14ac:dyDescent="0.2">
      <c r="B40" s="2"/>
      <c r="C40" s="2"/>
      <c r="D40" s="2"/>
      <c r="E40" s="2"/>
      <c r="F40" s="2"/>
      <c r="G40" s="2"/>
      <c r="H40" s="2"/>
      <c r="I40" s="30"/>
      <c r="J40" s="2"/>
      <c r="K40" s="2"/>
      <c r="L40" s="2"/>
      <c r="M40" s="2"/>
    </row>
    <row r="41" spans="2:13" ht="16" x14ac:dyDescent="0.2">
      <c r="B41" s="107">
        <v>1</v>
      </c>
      <c r="C41" s="29" t="s">
        <v>58</v>
      </c>
      <c r="D41" s="29" t="s">
        <v>20</v>
      </c>
      <c r="E41" s="29" t="s">
        <v>21</v>
      </c>
      <c r="F41" s="29">
        <v>3</v>
      </c>
      <c r="G41" s="108">
        <v>6.699074074074074E-2</v>
      </c>
      <c r="H41" s="107">
        <v>21.3</v>
      </c>
      <c r="I41" s="109">
        <v>0</v>
      </c>
      <c r="J41" s="108">
        <f t="shared" ref="J41:J49" si="22">SUM(G41/H41)</f>
        <v>3.1451051990958093E-3</v>
      </c>
      <c r="K41" s="107">
        <v>5</v>
      </c>
      <c r="L41" s="108">
        <f t="shared" ref="L41:L49" si="23">SUM(J41*26.6)</f>
        <v>8.3659798295948537E-2</v>
      </c>
      <c r="M41" s="107">
        <v>3</v>
      </c>
    </row>
    <row r="42" spans="2:13" ht="16" x14ac:dyDescent="0.2">
      <c r="B42" s="107"/>
      <c r="C42" s="29" t="s">
        <v>59</v>
      </c>
      <c r="D42" s="29" t="s">
        <v>20</v>
      </c>
      <c r="E42" s="29" t="s">
        <v>21</v>
      </c>
      <c r="F42" s="29">
        <v>3</v>
      </c>
      <c r="G42" s="108"/>
      <c r="H42" s="107"/>
      <c r="I42" s="109"/>
      <c r="J42" s="107"/>
      <c r="K42" s="107"/>
      <c r="L42" s="107"/>
      <c r="M42" s="107"/>
    </row>
    <row r="43" spans="2:13" ht="16" x14ac:dyDescent="0.2">
      <c r="B43" s="107">
        <v>2</v>
      </c>
      <c r="C43" s="29" t="s">
        <v>60</v>
      </c>
      <c r="D43" s="29" t="s">
        <v>2</v>
      </c>
      <c r="E43" s="29" t="s">
        <v>21</v>
      </c>
      <c r="F43" s="29">
        <v>2</v>
      </c>
      <c r="G43" s="108">
        <v>6.7152777777777783E-2</v>
      </c>
      <c r="H43" s="107">
        <v>21.3</v>
      </c>
      <c r="I43" s="109">
        <f>SUM(G43/$G$41)</f>
        <v>1.0024187975120942</v>
      </c>
      <c r="J43" s="108">
        <f t="shared" si="22"/>
        <v>3.1527125717266563E-3</v>
      </c>
      <c r="K43" s="107">
        <v>5</v>
      </c>
      <c r="L43" s="108">
        <f t="shared" si="23"/>
        <v>8.386215440792906E-2</v>
      </c>
      <c r="M43" s="107">
        <v>3</v>
      </c>
    </row>
    <row r="44" spans="2:13" ht="16" x14ac:dyDescent="0.2">
      <c r="B44" s="107"/>
      <c r="C44" s="29" t="s">
        <v>61</v>
      </c>
      <c r="D44" s="29" t="s">
        <v>62</v>
      </c>
      <c r="E44" s="29" t="s">
        <v>21</v>
      </c>
      <c r="F44" s="29">
        <v>2</v>
      </c>
      <c r="G44" s="108"/>
      <c r="H44" s="107"/>
      <c r="I44" s="109"/>
      <c r="J44" s="107"/>
      <c r="K44" s="107"/>
      <c r="L44" s="107"/>
      <c r="M44" s="107"/>
    </row>
    <row r="45" spans="2:13" ht="16" x14ac:dyDescent="0.2">
      <c r="B45" s="107">
        <v>3</v>
      </c>
      <c r="C45" s="29" t="s">
        <v>63</v>
      </c>
      <c r="D45" s="29" t="s">
        <v>65</v>
      </c>
      <c r="E45" s="29" t="s">
        <v>21</v>
      </c>
      <c r="F45" s="29">
        <v>2</v>
      </c>
      <c r="G45" s="108">
        <v>6.7245370370370372E-2</v>
      </c>
      <c r="H45" s="107">
        <v>21.3</v>
      </c>
      <c r="I45" s="109">
        <f t="shared" ref="I45" si="24">SUM(G45/$G$41)</f>
        <v>1.0038009675190049</v>
      </c>
      <c r="J45" s="108">
        <f t="shared" si="22"/>
        <v>3.1570596418014256E-3</v>
      </c>
      <c r="K45" s="107">
        <v>5</v>
      </c>
      <c r="L45" s="108">
        <f t="shared" si="23"/>
        <v>8.397778647191792E-2</v>
      </c>
      <c r="M45" s="107">
        <v>3</v>
      </c>
    </row>
    <row r="46" spans="2:13" ht="16" x14ac:dyDescent="0.2">
      <c r="B46" s="107"/>
      <c r="C46" s="29" t="s">
        <v>64</v>
      </c>
      <c r="D46" s="29" t="s">
        <v>66</v>
      </c>
      <c r="E46" s="29" t="s">
        <v>21</v>
      </c>
      <c r="F46" s="29">
        <v>2</v>
      </c>
      <c r="G46" s="108"/>
      <c r="H46" s="107"/>
      <c r="I46" s="109"/>
      <c r="J46" s="107"/>
      <c r="K46" s="107"/>
      <c r="L46" s="107"/>
      <c r="M46" s="107"/>
    </row>
    <row r="47" spans="2:13" ht="16" x14ac:dyDescent="0.2">
      <c r="B47" s="107">
        <v>4</v>
      </c>
      <c r="C47" s="29" t="s">
        <v>67</v>
      </c>
      <c r="D47" s="29" t="s">
        <v>65</v>
      </c>
      <c r="E47" s="29" t="s">
        <v>21</v>
      </c>
      <c r="F47" s="29">
        <v>3</v>
      </c>
      <c r="G47" s="108">
        <v>7.5115740740740733E-2</v>
      </c>
      <c r="H47" s="107">
        <v>21.3</v>
      </c>
      <c r="I47" s="109">
        <f t="shared" ref="I47" si="25">SUM(G47/$G$41)</f>
        <v>1.1212854181064269</v>
      </c>
      <c r="J47" s="108">
        <f t="shared" si="22"/>
        <v>3.526560598156842E-3</v>
      </c>
      <c r="K47" s="107">
        <v>13</v>
      </c>
      <c r="L47" s="108">
        <f t="shared" si="23"/>
        <v>9.3806511910972001E-2</v>
      </c>
      <c r="M47" s="107">
        <v>3</v>
      </c>
    </row>
    <row r="48" spans="2:13" ht="16" x14ac:dyDescent="0.2">
      <c r="B48" s="107"/>
      <c r="C48" s="29" t="s">
        <v>68</v>
      </c>
      <c r="D48" s="29" t="s">
        <v>51</v>
      </c>
      <c r="E48" s="29" t="s">
        <v>21</v>
      </c>
      <c r="F48" s="29">
        <v>3</v>
      </c>
      <c r="G48" s="108"/>
      <c r="H48" s="107"/>
      <c r="I48" s="109"/>
      <c r="J48" s="107"/>
      <c r="K48" s="107"/>
      <c r="L48" s="107"/>
      <c r="M48" s="107"/>
    </row>
    <row r="49" spans="2:13" ht="16" x14ac:dyDescent="0.2">
      <c r="B49" s="107">
        <v>5</v>
      </c>
      <c r="C49" s="29" t="s">
        <v>69</v>
      </c>
      <c r="D49" s="29" t="s">
        <v>6</v>
      </c>
      <c r="E49" s="29" t="s">
        <v>21</v>
      </c>
      <c r="F49" s="29">
        <v>3</v>
      </c>
      <c r="G49" s="108">
        <v>7.6377314814814815E-2</v>
      </c>
      <c r="H49" s="107">
        <v>21.3</v>
      </c>
      <c r="I49" s="109">
        <f t="shared" ref="I49" si="26">SUM(G49/$G$41)</f>
        <v>1.1401174844505875</v>
      </c>
      <c r="J49" s="108">
        <f t="shared" si="22"/>
        <v>3.585789427925578E-3</v>
      </c>
      <c r="K49" s="107">
        <v>14</v>
      </c>
      <c r="L49" s="108">
        <f t="shared" si="23"/>
        <v>9.5381998782820387E-2</v>
      </c>
      <c r="M49" s="107">
        <v>3</v>
      </c>
    </row>
    <row r="50" spans="2:13" ht="16" x14ac:dyDescent="0.2">
      <c r="B50" s="107"/>
      <c r="C50" s="29" t="s">
        <v>70</v>
      </c>
      <c r="D50" s="29" t="s">
        <v>6</v>
      </c>
      <c r="E50" s="29" t="s">
        <v>21</v>
      </c>
      <c r="F50" s="29">
        <v>3</v>
      </c>
      <c r="G50" s="108"/>
      <c r="H50" s="107"/>
      <c r="I50" s="109"/>
      <c r="J50" s="107"/>
      <c r="K50" s="107"/>
      <c r="L50" s="107"/>
      <c r="M50" s="107"/>
    </row>
    <row r="51" spans="2:13" ht="16" x14ac:dyDescent="0.2">
      <c r="B51" s="107"/>
      <c r="C51" s="29" t="s">
        <v>71</v>
      </c>
      <c r="D51" s="29" t="s">
        <v>24</v>
      </c>
      <c r="E51" s="29" t="s">
        <v>21</v>
      </c>
      <c r="F51" s="29">
        <v>1</v>
      </c>
      <c r="G51" s="107" t="s">
        <v>73</v>
      </c>
      <c r="H51" s="107"/>
      <c r="I51" s="109"/>
      <c r="J51" s="107"/>
      <c r="K51" s="107"/>
      <c r="L51" s="107"/>
      <c r="M51" s="107"/>
    </row>
    <row r="52" spans="2:13" ht="16" x14ac:dyDescent="0.2">
      <c r="B52" s="107"/>
      <c r="C52" s="29" t="s">
        <v>72</v>
      </c>
      <c r="D52" s="29" t="s">
        <v>65</v>
      </c>
      <c r="E52" s="29" t="s">
        <v>21</v>
      </c>
      <c r="F52" s="29">
        <v>2</v>
      </c>
      <c r="G52" s="107"/>
      <c r="H52" s="107"/>
      <c r="I52" s="109"/>
      <c r="J52" s="107"/>
      <c r="K52" s="107"/>
      <c r="L52" s="107"/>
      <c r="M52" s="107"/>
    </row>
    <row r="53" spans="2:13" x14ac:dyDescent="0.2">
      <c r="B53" s="2"/>
      <c r="C53" s="2"/>
      <c r="D53" s="2"/>
      <c r="E53" s="2"/>
      <c r="F53" s="2"/>
      <c r="G53" s="2"/>
      <c r="H53" s="2"/>
      <c r="I53" s="30"/>
      <c r="J53" s="2"/>
      <c r="K53" s="2"/>
      <c r="L53" s="2"/>
      <c r="M53" s="2"/>
    </row>
    <row r="54" spans="2:13" ht="16" x14ac:dyDescent="0.2">
      <c r="B54" s="107">
        <v>1</v>
      </c>
      <c r="C54" s="29" t="s">
        <v>0</v>
      </c>
      <c r="D54" s="29" t="s">
        <v>2</v>
      </c>
      <c r="E54" s="29" t="s">
        <v>3</v>
      </c>
      <c r="F54" s="29">
        <v>3</v>
      </c>
      <c r="G54" s="108">
        <v>6.2592592592592589E-2</v>
      </c>
      <c r="H54" s="107">
        <v>19.100000000000001</v>
      </c>
      <c r="I54" s="109">
        <v>0</v>
      </c>
      <c r="J54" s="108">
        <f t="shared" ref="J54:J56" si="27">SUM(G54/H54)</f>
        <v>3.2770990886174128E-3</v>
      </c>
      <c r="K54" s="107">
        <v>8</v>
      </c>
      <c r="L54" s="108">
        <f t="shared" ref="L54:L56" si="28">SUM(J54*26.6)</f>
        <v>8.7170835757223189E-2</v>
      </c>
      <c r="M54" s="107">
        <v>10</v>
      </c>
    </row>
    <row r="55" spans="2:13" ht="16" x14ac:dyDescent="0.2">
      <c r="B55" s="107"/>
      <c r="C55" s="29" t="s">
        <v>1</v>
      </c>
      <c r="D55" s="29" t="s">
        <v>2</v>
      </c>
      <c r="E55" s="29" t="s">
        <v>3</v>
      </c>
      <c r="F55" s="29">
        <v>3</v>
      </c>
      <c r="G55" s="108"/>
      <c r="H55" s="107"/>
      <c r="I55" s="109"/>
      <c r="J55" s="107"/>
      <c r="K55" s="107"/>
      <c r="L55" s="107"/>
      <c r="M55" s="107"/>
    </row>
    <row r="56" spans="2:13" ht="16" x14ac:dyDescent="0.2">
      <c r="B56" s="107">
        <v>2</v>
      </c>
      <c r="C56" s="29" t="s">
        <v>4</v>
      </c>
      <c r="D56" s="29" t="s">
        <v>6</v>
      </c>
      <c r="E56" s="29" t="s">
        <v>3</v>
      </c>
      <c r="F56" s="29">
        <v>3</v>
      </c>
      <c r="G56" s="108">
        <v>7.059027777777778E-2</v>
      </c>
      <c r="H56" s="107">
        <v>19.100000000000001</v>
      </c>
      <c r="I56" s="109">
        <f>SUM(G56/$G$54)</f>
        <v>1.1277736686390534</v>
      </c>
      <c r="J56" s="108">
        <f t="shared" si="27"/>
        <v>3.695826061663758E-3</v>
      </c>
      <c r="K56" s="107">
        <v>16</v>
      </c>
      <c r="L56" s="108">
        <f t="shared" si="28"/>
        <v>9.8308973240255962E-2</v>
      </c>
      <c r="M56" s="107">
        <v>10</v>
      </c>
    </row>
    <row r="57" spans="2:13" ht="16" x14ac:dyDescent="0.2">
      <c r="B57" s="107"/>
      <c r="C57" s="29" t="s">
        <v>5</v>
      </c>
      <c r="D57" s="29" t="s">
        <v>7</v>
      </c>
      <c r="E57" s="29" t="s">
        <v>3</v>
      </c>
      <c r="F57" s="29">
        <v>4</v>
      </c>
      <c r="G57" s="108"/>
      <c r="H57" s="107"/>
      <c r="I57" s="109"/>
      <c r="J57" s="107"/>
      <c r="K57" s="107"/>
      <c r="L57" s="107"/>
      <c r="M57" s="107"/>
    </row>
    <row r="58" spans="2:13" ht="16" x14ac:dyDescent="0.2">
      <c r="B58" s="107"/>
      <c r="C58" s="29" t="s">
        <v>74</v>
      </c>
      <c r="D58" s="29" t="s">
        <v>62</v>
      </c>
      <c r="E58" s="29" t="s">
        <v>3</v>
      </c>
      <c r="F58" s="29">
        <v>5</v>
      </c>
      <c r="G58" s="107" t="s">
        <v>45</v>
      </c>
      <c r="H58" s="107"/>
      <c r="I58" s="109"/>
      <c r="J58" s="107"/>
      <c r="K58" s="107"/>
      <c r="L58" s="107"/>
      <c r="M58" s="107"/>
    </row>
    <row r="59" spans="2:13" ht="16" x14ac:dyDescent="0.2">
      <c r="B59" s="107"/>
      <c r="C59" s="29" t="s">
        <v>75</v>
      </c>
      <c r="D59" s="29" t="s">
        <v>31</v>
      </c>
      <c r="E59" s="29" t="s">
        <v>3</v>
      </c>
      <c r="F59" s="29">
        <v>3</v>
      </c>
      <c r="G59" s="107"/>
      <c r="H59" s="107"/>
      <c r="I59" s="109"/>
      <c r="J59" s="107"/>
      <c r="K59" s="107"/>
      <c r="L59" s="107"/>
      <c r="M59" s="107"/>
    </row>
    <row r="60" spans="2:13" ht="16" x14ac:dyDescent="0.2">
      <c r="B60" s="107"/>
      <c r="C60" s="29" t="s">
        <v>74</v>
      </c>
      <c r="D60" s="29" t="s">
        <v>62</v>
      </c>
      <c r="E60" s="29" t="s">
        <v>3</v>
      </c>
      <c r="F60" s="29">
        <v>5</v>
      </c>
      <c r="G60" s="107" t="s">
        <v>45</v>
      </c>
      <c r="H60" s="107"/>
      <c r="I60" s="109"/>
      <c r="J60" s="107"/>
      <c r="K60" s="107"/>
      <c r="L60" s="107"/>
      <c r="M60" s="107"/>
    </row>
    <row r="61" spans="2:13" ht="16" x14ac:dyDescent="0.2">
      <c r="B61" s="107"/>
      <c r="C61" s="29" t="s">
        <v>75</v>
      </c>
      <c r="D61" s="29" t="s">
        <v>31</v>
      </c>
      <c r="E61" s="29" t="s">
        <v>3</v>
      </c>
      <c r="F61" s="29">
        <v>3</v>
      </c>
      <c r="G61" s="107"/>
      <c r="H61" s="107"/>
      <c r="I61" s="109"/>
      <c r="J61" s="107"/>
      <c r="K61" s="107"/>
      <c r="L61" s="107"/>
      <c r="M61" s="107"/>
    </row>
  </sheetData>
  <mergeCells count="218">
    <mergeCell ref="B7:B8"/>
    <mergeCell ref="G7:G8"/>
    <mergeCell ref="H7:H8"/>
    <mergeCell ref="B9:B10"/>
    <mergeCell ref="G9:G10"/>
    <mergeCell ref="H9:H10"/>
    <mergeCell ref="B3:B4"/>
    <mergeCell ref="G3:G4"/>
    <mergeCell ref="H3:H4"/>
    <mergeCell ref="B5:B6"/>
    <mergeCell ref="G5:G6"/>
    <mergeCell ref="H5:H6"/>
    <mergeCell ref="B15:B16"/>
    <mergeCell ref="G15:G16"/>
    <mergeCell ref="H15:H16"/>
    <mergeCell ref="B17:B18"/>
    <mergeCell ref="G17:G18"/>
    <mergeCell ref="H17:H18"/>
    <mergeCell ref="B11:B12"/>
    <mergeCell ref="G11:G12"/>
    <mergeCell ref="H11:H12"/>
    <mergeCell ref="B13:B14"/>
    <mergeCell ref="G13:G14"/>
    <mergeCell ref="H13:H14"/>
    <mergeCell ref="B23:B24"/>
    <mergeCell ref="G23:G24"/>
    <mergeCell ref="H23:H24"/>
    <mergeCell ref="B25:B26"/>
    <mergeCell ref="G25:G26"/>
    <mergeCell ref="H25:H26"/>
    <mergeCell ref="B19:B20"/>
    <mergeCell ref="G19:G20"/>
    <mergeCell ref="H19:H20"/>
    <mergeCell ref="B21:B22"/>
    <mergeCell ref="G21:G22"/>
    <mergeCell ref="H21:H22"/>
    <mergeCell ref="B32:B33"/>
    <mergeCell ref="G32:G33"/>
    <mergeCell ref="H32:H33"/>
    <mergeCell ref="B34:B35"/>
    <mergeCell ref="G34:G35"/>
    <mergeCell ref="H34:H35"/>
    <mergeCell ref="B27:B28"/>
    <mergeCell ref="G27:G28"/>
    <mergeCell ref="B30:B31"/>
    <mergeCell ref="G30:G31"/>
    <mergeCell ref="H30:H31"/>
    <mergeCell ref="H49:H50"/>
    <mergeCell ref="B41:B42"/>
    <mergeCell ref="G41:G42"/>
    <mergeCell ref="H41:H42"/>
    <mergeCell ref="B43:B44"/>
    <mergeCell ref="G43:G44"/>
    <mergeCell ref="H43:H44"/>
    <mergeCell ref="B36:B37"/>
    <mergeCell ref="G36:G37"/>
    <mergeCell ref="H36:H37"/>
    <mergeCell ref="B38:B39"/>
    <mergeCell ref="G38:G39"/>
    <mergeCell ref="H38:H39"/>
    <mergeCell ref="B45:B46"/>
    <mergeCell ref="G45:G46"/>
    <mergeCell ref="H45:H46"/>
    <mergeCell ref="B47:B48"/>
    <mergeCell ref="G47:G48"/>
    <mergeCell ref="B60:B61"/>
    <mergeCell ref="G60:G61"/>
    <mergeCell ref="H60:H61"/>
    <mergeCell ref="I3:I4"/>
    <mergeCell ref="I5:I6"/>
    <mergeCell ref="I7:I8"/>
    <mergeCell ref="I9:I10"/>
    <mergeCell ref="I11:I12"/>
    <mergeCell ref="I13:I14"/>
    <mergeCell ref="B56:B57"/>
    <mergeCell ref="G56:G57"/>
    <mergeCell ref="H56:H57"/>
    <mergeCell ref="B58:B59"/>
    <mergeCell ref="G58:G59"/>
    <mergeCell ref="H58:H59"/>
    <mergeCell ref="B51:B52"/>
    <mergeCell ref="G51:G52"/>
    <mergeCell ref="H51:H52"/>
    <mergeCell ref="B54:B55"/>
    <mergeCell ref="G54:G55"/>
    <mergeCell ref="H54:H55"/>
    <mergeCell ref="H47:H48"/>
    <mergeCell ref="B49:B50"/>
    <mergeCell ref="G49:G50"/>
    <mergeCell ref="I60:I61"/>
    <mergeCell ref="I41:I42"/>
    <mergeCell ref="J3:J4"/>
    <mergeCell ref="J5:J6"/>
    <mergeCell ref="J7:J8"/>
    <mergeCell ref="J9:J10"/>
    <mergeCell ref="J11:J12"/>
    <mergeCell ref="J13:J14"/>
    <mergeCell ref="J15:J16"/>
    <mergeCell ref="I45:I46"/>
    <mergeCell ref="I47:I48"/>
    <mergeCell ref="I49:I50"/>
    <mergeCell ref="I51:I52"/>
    <mergeCell ref="I54:I55"/>
    <mergeCell ref="I56:I57"/>
    <mergeCell ref="I30:I31"/>
    <mergeCell ref="I32:I33"/>
    <mergeCell ref="I34:I35"/>
    <mergeCell ref="I36:I37"/>
    <mergeCell ref="I38:I39"/>
    <mergeCell ref="I43:I44"/>
    <mergeCell ref="I15:I16"/>
    <mergeCell ref="I17:I18"/>
    <mergeCell ref="I19:I20"/>
    <mergeCell ref="J41:J42"/>
    <mergeCell ref="J43:J44"/>
    <mergeCell ref="J17:J18"/>
    <mergeCell ref="J19:J20"/>
    <mergeCell ref="J21:J22"/>
    <mergeCell ref="J23:J24"/>
    <mergeCell ref="J25:J26"/>
    <mergeCell ref="J30:J31"/>
    <mergeCell ref="I58:I59"/>
    <mergeCell ref="I21:I22"/>
    <mergeCell ref="I23:I24"/>
    <mergeCell ref="I25:I26"/>
    <mergeCell ref="K23:K24"/>
    <mergeCell ref="K25:K26"/>
    <mergeCell ref="K30:K31"/>
    <mergeCell ref="K32:K33"/>
    <mergeCell ref="J58:J59"/>
    <mergeCell ref="J60:J61"/>
    <mergeCell ref="K3:K4"/>
    <mergeCell ref="K5:K6"/>
    <mergeCell ref="K7:K8"/>
    <mergeCell ref="K9:K10"/>
    <mergeCell ref="K11:K12"/>
    <mergeCell ref="K13:K14"/>
    <mergeCell ref="K15:K16"/>
    <mergeCell ref="K17:K18"/>
    <mergeCell ref="J45:J46"/>
    <mergeCell ref="J47:J48"/>
    <mergeCell ref="J49:J50"/>
    <mergeCell ref="J51:J52"/>
    <mergeCell ref="J54:J55"/>
    <mergeCell ref="J56:J57"/>
    <mergeCell ref="J32:J33"/>
    <mergeCell ref="J34:J35"/>
    <mergeCell ref="J36:J37"/>
    <mergeCell ref="J38:J39"/>
    <mergeCell ref="K60:K61"/>
    <mergeCell ref="L3:L4"/>
    <mergeCell ref="L5:L6"/>
    <mergeCell ref="L7:L8"/>
    <mergeCell ref="L9:L10"/>
    <mergeCell ref="L11:L12"/>
    <mergeCell ref="L13:L14"/>
    <mergeCell ref="L15:L16"/>
    <mergeCell ref="L17:L18"/>
    <mergeCell ref="L19:L20"/>
    <mergeCell ref="K47:K48"/>
    <mergeCell ref="K49:K50"/>
    <mergeCell ref="K51:K52"/>
    <mergeCell ref="K54:K55"/>
    <mergeCell ref="K56:K57"/>
    <mergeCell ref="K58:K59"/>
    <mergeCell ref="K34:K35"/>
    <mergeCell ref="K36:K37"/>
    <mergeCell ref="K38:K39"/>
    <mergeCell ref="K41:K42"/>
    <mergeCell ref="K43:K44"/>
    <mergeCell ref="K45:K46"/>
    <mergeCell ref="K19:K20"/>
    <mergeCell ref="K21:K22"/>
    <mergeCell ref="L56:L57"/>
    <mergeCell ref="L58:L59"/>
    <mergeCell ref="L60:L61"/>
    <mergeCell ref="L36:L37"/>
    <mergeCell ref="L38:L39"/>
    <mergeCell ref="L41:L42"/>
    <mergeCell ref="L43:L44"/>
    <mergeCell ref="L45:L46"/>
    <mergeCell ref="L47:L48"/>
    <mergeCell ref="M3:M4"/>
    <mergeCell ref="M5:M6"/>
    <mergeCell ref="M7:M8"/>
    <mergeCell ref="M9:M10"/>
    <mergeCell ref="M11:M12"/>
    <mergeCell ref="M13:M14"/>
    <mergeCell ref="L49:L50"/>
    <mergeCell ref="L51:L52"/>
    <mergeCell ref="L54:L55"/>
    <mergeCell ref="L21:L22"/>
    <mergeCell ref="L23:L24"/>
    <mergeCell ref="L25:L26"/>
    <mergeCell ref="L30:L31"/>
    <mergeCell ref="L32:L33"/>
    <mergeCell ref="L34:L35"/>
    <mergeCell ref="M30:M31"/>
    <mergeCell ref="M32:M33"/>
    <mergeCell ref="M34:M35"/>
    <mergeCell ref="M36:M37"/>
    <mergeCell ref="M38:M39"/>
    <mergeCell ref="M41:M42"/>
    <mergeCell ref="M15:M16"/>
    <mergeCell ref="M17:M18"/>
    <mergeCell ref="M19:M20"/>
    <mergeCell ref="M21:M22"/>
    <mergeCell ref="M23:M24"/>
    <mergeCell ref="M25:M26"/>
    <mergeCell ref="M56:M57"/>
    <mergeCell ref="M58:M59"/>
    <mergeCell ref="M60:M61"/>
    <mergeCell ref="M43:M44"/>
    <mergeCell ref="M45:M46"/>
    <mergeCell ref="M47:M48"/>
    <mergeCell ref="M49:M50"/>
    <mergeCell ref="M51:M52"/>
    <mergeCell ref="M54:M55"/>
  </mergeCells>
  <phoneticPr fontId="8" type="noConversion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4"/>
  <sheetViews>
    <sheetView topLeftCell="B1" workbookViewId="0">
      <selection activeCell="T32" sqref="T32"/>
    </sheetView>
  </sheetViews>
  <sheetFormatPr baseColWidth="10" defaultColWidth="8.83203125" defaultRowHeight="15" x14ac:dyDescent="0.2"/>
  <cols>
    <col min="16" max="16" width="12.83203125" customWidth="1"/>
    <col min="21" max="21" width="12.1640625" bestFit="1" customWidth="1"/>
    <col min="24" max="24" width="10.5" bestFit="1" customWidth="1"/>
    <col min="26" max="26" width="12.33203125" bestFit="1" customWidth="1"/>
  </cols>
  <sheetData>
    <row r="2" spans="2:28" ht="45" x14ac:dyDescent="0.2">
      <c r="B2" s="9"/>
      <c r="C2" s="11" t="s">
        <v>133</v>
      </c>
      <c r="D2" s="12" t="s">
        <v>154</v>
      </c>
      <c r="E2" s="12" t="s">
        <v>155</v>
      </c>
      <c r="F2" s="12" t="s">
        <v>156</v>
      </c>
      <c r="G2" s="11" t="s">
        <v>134</v>
      </c>
      <c r="H2" s="11" t="s">
        <v>134</v>
      </c>
      <c r="I2" s="11" t="s">
        <v>134</v>
      </c>
      <c r="J2" s="11" t="s">
        <v>157</v>
      </c>
      <c r="K2" s="11" t="s">
        <v>157</v>
      </c>
      <c r="L2" s="11" t="s">
        <v>157</v>
      </c>
      <c r="M2" s="11" t="s">
        <v>135</v>
      </c>
      <c r="N2" s="11" t="s">
        <v>135</v>
      </c>
      <c r="O2" s="11" t="s">
        <v>135</v>
      </c>
      <c r="P2" s="11" t="s">
        <v>158</v>
      </c>
      <c r="Q2" s="44" t="s">
        <v>179</v>
      </c>
      <c r="S2" s="37" t="s">
        <v>177</v>
      </c>
      <c r="T2" s="38" t="s">
        <v>13</v>
      </c>
      <c r="U2" s="38" t="s">
        <v>134</v>
      </c>
      <c r="V2" s="11" t="s">
        <v>157</v>
      </c>
      <c r="W2" s="38" t="s">
        <v>135</v>
      </c>
      <c r="X2" s="38" t="s">
        <v>177</v>
      </c>
      <c r="Y2" s="38" t="s">
        <v>13</v>
      </c>
      <c r="Z2" s="38" t="s">
        <v>134</v>
      </c>
      <c r="AA2" s="11" t="s">
        <v>157</v>
      </c>
      <c r="AB2" s="38" t="s">
        <v>135</v>
      </c>
    </row>
    <row r="3" spans="2:28" x14ac:dyDescent="0.2">
      <c r="B3" s="2" t="s">
        <v>131</v>
      </c>
      <c r="C3" s="13">
        <v>29.8</v>
      </c>
      <c r="D3" s="14">
        <v>8.7071759259259252E-2</v>
      </c>
      <c r="E3" s="14">
        <v>8.7083333333333332E-2</v>
      </c>
      <c r="F3" s="14">
        <v>8.9560185185185173E-2</v>
      </c>
      <c r="G3" s="14">
        <f>SUM(D3/$C3)</f>
        <v>2.921871116082525E-3</v>
      </c>
      <c r="H3" s="14">
        <f>SUM(E3/$C3)</f>
        <v>2.9222595078299777E-3</v>
      </c>
      <c r="I3" s="14">
        <f>SUM(F3/$C3)</f>
        <v>3.0053753417847375E-3</v>
      </c>
      <c r="J3" s="33">
        <f>SUM(G3*$C$3)</f>
        <v>8.7071759259259252E-2</v>
      </c>
      <c r="K3" s="33">
        <f>SUM(H3*$C$3)</f>
        <v>8.7083333333333332E-2</v>
      </c>
      <c r="L3" s="33">
        <f>SUM(I3*$C$3)</f>
        <v>8.9560185185185173E-2</v>
      </c>
      <c r="M3" s="13">
        <v>0</v>
      </c>
      <c r="N3" s="13">
        <v>0</v>
      </c>
      <c r="O3" s="13">
        <v>0</v>
      </c>
      <c r="P3" s="13">
        <f>AVERAGE(M3:O3)</f>
        <v>0</v>
      </c>
      <c r="Q3" s="13">
        <v>0</v>
      </c>
      <c r="S3" s="37" t="s">
        <v>172</v>
      </c>
      <c r="T3" s="39">
        <v>9.224537037037038E-2</v>
      </c>
      <c r="U3" s="39">
        <f>SUM(T3/C3)</f>
        <v>3.0954822271936368E-3</v>
      </c>
      <c r="V3" s="39">
        <f>SUM(U3*$C$3)</f>
        <v>9.224537037037038E-2</v>
      </c>
      <c r="W3" s="36">
        <v>4</v>
      </c>
      <c r="X3" s="38" t="s">
        <v>216</v>
      </c>
      <c r="Y3" s="13"/>
      <c r="Z3" s="13"/>
      <c r="AA3" s="13"/>
      <c r="AB3" s="13"/>
    </row>
    <row r="4" spans="2:28" x14ac:dyDescent="0.2">
      <c r="B4" s="2" t="s">
        <v>132</v>
      </c>
      <c r="C4" s="13">
        <v>26.2</v>
      </c>
      <c r="D4" s="14">
        <v>8.7465277777777781E-2</v>
      </c>
      <c r="E4" s="14">
        <v>8.7627314814814825E-2</v>
      </c>
      <c r="F4" s="14">
        <v>8.7685185185185185E-2</v>
      </c>
      <c r="G4" s="14">
        <f t="shared" ref="G4:G20" si="0">SUM(D4/$C4)</f>
        <v>3.3383693808312132E-3</v>
      </c>
      <c r="H4" s="14">
        <f t="shared" ref="H4:H20" si="1">SUM(E4/$C4)</f>
        <v>3.3445540005654513E-3</v>
      </c>
      <c r="I4" s="14">
        <f t="shared" ref="I4:I20" si="2">SUM(F4/$C4)</f>
        <v>3.3467627933276788E-3</v>
      </c>
      <c r="J4" s="33">
        <f t="shared" ref="J4:J20" si="3">SUM(G4*$C$3)</f>
        <v>9.948340754877015E-2</v>
      </c>
      <c r="K4" s="33">
        <f t="shared" ref="K4:K20" si="4">SUM(H4*$C$3)</f>
        <v>9.9667709216850447E-2</v>
      </c>
      <c r="L4" s="33">
        <f t="shared" ref="L4:L20" si="5">SUM(I4*$C$3)</f>
        <v>9.9733531241164824E-2</v>
      </c>
      <c r="M4" s="13">
        <v>8</v>
      </c>
      <c r="N4" s="13">
        <v>8</v>
      </c>
      <c r="O4" s="13">
        <v>8</v>
      </c>
      <c r="P4" s="13">
        <f t="shared" ref="P4:P22" si="6">AVERAGE(M4:O4)</f>
        <v>8</v>
      </c>
      <c r="Q4" s="13">
        <v>9</v>
      </c>
      <c r="S4" s="37" t="s">
        <v>173</v>
      </c>
      <c r="T4" s="14">
        <v>8.7627314814814825E-2</v>
      </c>
      <c r="U4" s="39">
        <f t="shared" ref="U4:U8" si="7">SUM(T4/C4)</f>
        <v>3.3445540005654513E-3</v>
      </c>
      <c r="V4" s="39">
        <f t="shared" ref="V4:V8" si="8">SUM(U4*$C$3)</f>
        <v>9.9667709216850447E-2</v>
      </c>
      <c r="W4" s="42">
        <v>8</v>
      </c>
      <c r="X4" s="38"/>
      <c r="Y4" s="13"/>
      <c r="Z4" s="13"/>
      <c r="AA4" s="13"/>
      <c r="AB4" s="13"/>
    </row>
    <row r="5" spans="2:28" x14ac:dyDescent="0.2">
      <c r="B5" s="2" t="s">
        <v>136</v>
      </c>
      <c r="C5" s="13">
        <v>26.2</v>
      </c>
      <c r="D5" s="14">
        <v>7.9814814814814811E-2</v>
      </c>
      <c r="E5" s="14">
        <v>7.9861111111111105E-2</v>
      </c>
      <c r="F5" s="14">
        <v>7.993055555555556E-2</v>
      </c>
      <c r="G5" s="14">
        <f t="shared" si="0"/>
        <v>3.0463669776646875E-3</v>
      </c>
      <c r="H5" s="14">
        <f t="shared" si="1"/>
        <v>3.0481340118744698E-3</v>
      </c>
      <c r="I5" s="14">
        <f t="shared" si="2"/>
        <v>3.0507845631891437E-3</v>
      </c>
      <c r="J5" s="33">
        <f t="shared" si="3"/>
        <v>9.0781735934407692E-2</v>
      </c>
      <c r="K5" s="33">
        <f t="shared" si="4"/>
        <v>9.0834393553859208E-2</v>
      </c>
      <c r="L5" s="33">
        <f t="shared" si="5"/>
        <v>9.0913379983036488E-2</v>
      </c>
      <c r="M5" s="13">
        <v>2</v>
      </c>
      <c r="N5" s="13">
        <v>2</v>
      </c>
      <c r="O5" s="13">
        <v>2</v>
      </c>
      <c r="P5" s="15">
        <f t="shared" si="6"/>
        <v>2</v>
      </c>
      <c r="Q5" s="15">
        <v>1.6666666666666667</v>
      </c>
      <c r="S5" s="37" t="s">
        <v>168</v>
      </c>
      <c r="T5" s="14">
        <v>7.9861111111111105E-2</v>
      </c>
      <c r="U5" s="39">
        <f t="shared" si="7"/>
        <v>3.0481340118744698E-3</v>
      </c>
      <c r="V5" s="39">
        <f t="shared" si="8"/>
        <v>9.0834393553859208E-2</v>
      </c>
      <c r="W5" s="42">
        <v>2</v>
      </c>
      <c r="X5" s="38" t="s">
        <v>215</v>
      </c>
      <c r="Y5" s="39">
        <v>8.1796875000000005E-2</v>
      </c>
      <c r="Z5" s="39">
        <f>SUM(Y5/C5)</f>
        <v>3.1220181297709928E-3</v>
      </c>
      <c r="AA5" s="39">
        <f>SUM(Z5*$C$3)</f>
        <v>9.303614026717559E-2</v>
      </c>
      <c r="AB5" s="41">
        <v>4</v>
      </c>
    </row>
    <row r="6" spans="2:28" x14ac:dyDescent="0.2">
      <c r="B6" s="2" t="s">
        <v>137</v>
      </c>
      <c r="C6" s="13">
        <v>22.6</v>
      </c>
      <c r="D6" s="14">
        <v>7.6238425925925932E-2</v>
      </c>
      <c r="E6" s="14">
        <v>7.6249999999999998E-2</v>
      </c>
      <c r="F6" s="14">
        <v>7.6261574074074079E-2</v>
      </c>
      <c r="G6" s="14">
        <f t="shared" si="0"/>
        <v>3.3733816781383154E-3</v>
      </c>
      <c r="H6" s="14">
        <f t="shared" si="1"/>
        <v>3.373893805309734E-3</v>
      </c>
      <c r="I6" s="14">
        <f>SUM(F6/$C6)</f>
        <v>3.3744059324811535E-3</v>
      </c>
      <c r="J6" s="33">
        <f t="shared" si="3"/>
        <v>0.10052677400852181</v>
      </c>
      <c r="K6" s="33">
        <f t="shared" si="4"/>
        <v>0.10054203539823008</v>
      </c>
      <c r="L6" s="33">
        <f>SUM(I6*$C$3)</f>
        <v>0.10055729678793837</v>
      </c>
      <c r="M6" s="13">
        <v>9</v>
      </c>
      <c r="N6" s="13">
        <v>9</v>
      </c>
      <c r="O6" s="13">
        <v>9</v>
      </c>
      <c r="P6" s="15">
        <f t="shared" si="6"/>
        <v>9</v>
      </c>
      <c r="Q6" s="15">
        <v>8.6666666666666661</v>
      </c>
      <c r="S6" s="37" t="s">
        <v>167</v>
      </c>
      <c r="T6" s="39">
        <v>7.7893518518518515E-2</v>
      </c>
      <c r="U6" s="39">
        <f t="shared" si="7"/>
        <v>3.4466158636512617E-3</v>
      </c>
      <c r="V6" s="39">
        <f t="shared" si="8"/>
        <v>0.1027091527368076</v>
      </c>
      <c r="W6" s="43">
        <v>10</v>
      </c>
      <c r="X6" s="38"/>
      <c r="Y6" s="13"/>
      <c r="Z6" s="13"/>
      <c r="AA6" s="13"/>
      <c r="AB6" s="13"/>
    </row>
    <row r="7" spans="2:28" x14ac:dyDescent="0.2">
      <c r="B7" s="2" t="s">
        <v>138</v>
      </c>
      <c r="C7" s="13">
        <v>22.6</v>
      </c>
      <c r="D7" s="14">
        <v>7.0451388888888897E-2</v>
      </c>
      <c r="E7" s="14">
        <v>7.0462962962962963E-2</v>
      </c>
      <c r="F7" s="14">
        <v>7.104166666666667E-2</v>
      </c>
      <c r="G7" s="14">
        <f t="shared" si="0"/>
        <v>3.1173180924287123E-3</v>
      </c>
      <c r="H7" s="14">
        <f t="shared" si="1"/>
        <v>3.1178302196001309E-3</v>
      </c>
      <c r="I7" s="14">
        <f t="shared" si="2"/>
        <v>3.1434365781710912E-3</v>
      </c>
      <c r="J7" s="33">
        <f t="shared" si="3"/>
        <v>9.289607915437563E-2</v>
      </c>
      <c r="K7" s="33">
        <f t="shared" si="4"/>
        <v>9.2911340544083898E-2</v>
      </c>
      <c r="L7" s="33">
        <f t="shared" si="5"/>
        <v>9.3674410029498514E-2</v>
      </c>
      <c r="M7" s="13">
        <v>4</v>
      </c>
      <c r="N7" s="13">
        <v>4</v>
      </c>
      <c r="O7" s="13">
        <v>4</v>
      </c>
      <c r="P7" s="13">
        <f t="shared" si="6"/>
        <v>4</v>
      </c>
      <c r="Q7" s="15">
        <v>4</v>
      </c>
      <c r="S7" s="37" t="s">
        <v>169</v>
      </c>
      <c r="T7" s="39">
        <v>7.2465277777777781E-2</v>
      </c>
      <c r="U7" s="39">
        <f t="shared" si="7"/>
        <v>3.2064282202556539E-3</v>
      </c>
      <c r="V7" s="39">
        <f t="shared" si="8"/>
        <v>9.5551560963618484E-2</v>
      </c>
      <c r="W7" s="43">
        <v>5</v>
      </c>
      <c r="X7" s="38" t="s">
        <v>170</v>
      </c>
      <c r="Y7" s="39">
        <v>7.2476851851851862E-2</v>
      </c>
      <c r="Z7" s="39">
        <f>SUM(Y7/C7)</f>
        <v>3.2069403474270734E-3</v>
      </c>
      <c r="AA7" s="39">
        <f>SUM(Z7*$C$3)</f>
        <v>9.5566822353326794E-2</v>
      </c>
      <c r="AB7" s="43">
        <v>5</v>
      </c>
    </row>
    <row r="8" spans="2:28" x14ac:dyDescent="0.2">
      <c r="B8" s="2" t="s">
        <v>139</v>
      </c>
      <c r="C8" s="13">
        <v>19</v>
      </c>
      <c r="D8" s="14">
        <v>6.6863425925925923E-2</v>
      </c>
      <c r="E8" s="14">
        <v>6.6967592592592592E-2</v>
      </c>
      <c r="F8" s="14">
        <v>6.7812499999999998E-2</v>
      </c>
      <c r="G8" s="14">
        <f t="shared" si="0"/>
        <v>3.5191276803118905E-3</v>
      </c>
      <c r="H8" s="14">
        <f t="shared" si="1"/>
        <v>3.5246101364522415E-3</v>
      </c>
      <c r="I8" s="14">
        <f t="shared" si="2"/>
        <v>3.569078947368421E-3</v>
      </c>
      <c r="J8" s="33">
        <f t="shared" si="3"/>
        <v>0.10487000487329434</v>
      </c>
      <c r="K8" s="33">
        <f t="shared" si="4"/>
        <v>0.1050333820662768</v>
      </c>
      <c r="L8" s="33">
        <f t="shared" si="5"/>
        <v>0.10635855263157895</v>
      </c>
      <c r="M8" s="13">
        <v>12</v>
      </c>
      <c r="N8" s="13">
        <v>12</v>
      </c>
      <c r="O8" s="13">
        <v>13</v>
      </c>
      <c r="P8" s="15">
        <f t="shared" si="6"/>
        <v>12.333333333333334</v>
      </c>
      <c r="Q8" s="15">
        <v>10</v>
      </c>
      <c r="S8" s="37" t="s">
        <v>164</v>
      </c>
      <c r="T8" s="14">
        <v>6.7812499999999998E-2</v>
      </c>
      <c r="U8" s="39">
        <f t="shared" si="7"/>
        <v>3.569078947368421E-3</v>
      </c>
      <c r="V8" s="39">
        <f t="shared" si="8"/>
        <v>0.10635855263157895</v>
      </c>
      <c r="W8" s="43">
        <v>13</v>
      </c>
      <c r="X8" s="38"/>
      <c r="Y8" s="13"/>
      <c r="Z8" s="13"/>
      <c r="AA8" s="13"/>
      <c r="AB8" s="13"/>
    </row>
    <row r="9" spans="2:28" x14ac:dyDescent="0.2">
      <c r="B9" s="2" t="s">
        <v>147</v>
      </c>
      <c r="C9" s="13">
        <v>26.2</v>
      </c>
      <c r="D9" s="14">
        <v>8.9525462962962973E-2</v>
      </c>
      <c r="E9" s="14">
        <v>8.9618055555555562E-2</v>
      </c>
      <c r="F9" s="14">
        <v>8.9930555555555555E-2</v>
      </c>
      <c r="G9" s="14">
        <f t="shared" si="0"/>
        <v>3.4170024031665259E-3</v>
      </c>
      <c r="H9" s="14">
        <f t="shared" si="1"/>
        <v>3.4205364715860901E-3</v>
      </c>
      <c r="I9" s="14">
        <f t="shared" si="2"/>
        <v>3.4324639525021203E-3</v>
      </c>
      <c r="J9" s="33">
        <f t="shared" si="3"/>
        <v>0.10182667161436247</v>
      </c>
      <c r="K9" s="33">
        <f t="shared" si="4"/>
        <v>0.10193198685326549</v>
      </c>
      <c r="L9" s="33">
        <f t="shared" si="5"/>
        <v>0.10228742578456319</v>
      </c>
      <c r="M9" s="13">
        <v>10</v>
      </c>
      <c r="N9" s="13">
        <v>10</v>
      </c>
      <c r="O9" s="13">
        <v>10</v>
      </c>
      <c r="P9" s="13">
        <f t="shared" si="6"/>
        <v>10</v>
      </c>
      <c r="Q9" s="15">
        <v>8</v>
      </c>
      <c r="S9" s="37"/>
      <c r="T9" s="13"/>
      <c r="U9" s="13"/>
      <c r="V9" s="13"/>
      <c r="W9" s="13"/>
      <c r="X9" s="38"/>
      <c r="Y9" s="13"/>
      <c r="Z9" s="13"/>
      <c r="AA9" s="13"/>
      <c r="AB9" s="13"/>
    </row>
    <row r="10" spans="2:28" x14ac:dyDescent="0.2">
      <c r="B10" s="2" t="s">
        <v>142</v>
      </c>
      <c r="C10" s="13">
        <v>22.6</v>
      </c>
      <c r="D10" s="14">
        <v>7.8391203703703713E-2</v>
      </c>
      <c r="E10" s="14">
        <v>7.8692129629629626E-2</v>
      </c>
      <c r="F10" s="14">
        <v>8.054398148148148E-2</v>
      </c>
      <c r="G10" s="14">
        <f t="shared" si="0"/>
        <v>3.4686373320222878E-3</v>
      </c>
      <c r="H10" s="14">
        <f t="shared" si="1"/>
        <v>3.4819526384791866E-3</v>
      </c>
      <c r="I10" s="14">
        <f t="shared" si="2"/>
        <v>3.5638929859062598E-3</v>
      </c>
      <c r="J10" s="33">
        <f t="shared" si="3"/>
        <v>0.10336539249426419</v>
      </c>
      <c r="K10" s="33">
        <f t="shared" si="4"/>
        <v>0.10376218862667977</v>
      </c>
      <c r="L10" s="33">
        <f t="shared" si="5"/>
        <v>0.10620401098000655</v>
      </c>
      <c r="M10" s="13">
        <v>11</v>
      </c>
      <c r="N10" s="13">
        <v>11</v>
      </c>
      <c r="O10" s="13">
        <v>13</v>
      </c>
      <c r="P10" s="15">
        <f t="shared" si="6"/>
        <v>11.666666666666666</v>
      </c>
      <c r="Q10" s="15">
        <v>9</v>
      </c>
      <c r="S10" s="37"/>
      <c r="T10" s="13"/>
      <c r="U10" s="13"/>
      <c r="V10" s="13"/>
      <c r="W10" s="13"/>
      <c r="X10" s="38"/>
      <c r="Y10" s="13"/>
      <c r="Z10" s="13"/>
      <c r="AA10" s="13"/>
      <c r="AB10" s="13"/>
    </row>
    <row r="11" spans="2:28" x14ac:dyDescent="0.2">
      <c r="B11" s="2" t="s">
        <v>140</v>
      </c>
      <c r="C11" s="13">
        <v>15.4</v>
      </c>
      <c r="D11" s="14">
        <v>5.8171296296296297E-2</v>
      </c>
      <c r="E11" s="14">
        <v>5.9155092592592586E-2</v>
      </c>
      <c r="F11" s="14">
        <v>6.0486111111111109E-2</v>
      </c>
      <c r="G11" s="14">
        <f t="shared" si="0"/>
        <v>3.7773569023569022E-3</v>
      </c>
      <c r="H11" s="14">
        <f t="shared" si="1"/>
        <v>3.8412397787397782E-3</v>
      </c>
      <c r="I11" s="14">
        <f t="shared" si="2"/>
        <v>3.9276695526695524E-3</v>
      </c>
      <c r="J11" s="33">
        <f t="shared" si="3"/>
        <v>0.11256523569023569</v>
      </c>
      <c r="K11" s="33">
        <f t="shared" si="4"/>
        <v>0.11446894540644539</v>
      </c>
      <c r="L11" s="33">
        <f t="shared" si="5"/>
        <v>0.11704455266955266</v>
      </c>
      <c r="M11" s="13">
        <v>17</v>
      </c>
      <c r="N11" s="13">
        <v>18</v>
      </c>
      <c r="O11" s="13">
        <v>20</v>
      </c>
      <c r="P11" s="15">
        <f t="shared" si="6"/>
        <v>18.333333333333332</v>
      </c>
      <c r="Q11" s="15">
        <v>16.666666666666668</v>
      </c>
      <c r="S11" s="37" t="s">
        <v>171</v>
      </c>
      <c r="T11" s="14">
        <v>5.9155092592592586E-2</v>
      </c>
      <c r="U11" s="39">
        <f t="shared" ref="U11" si="9">SUM(T11/C11)</f>
        <v>3.8412397787397782E-3</v>
      </c>
      <c r="V11" s="39">
        <f t="shared" ref="V11" si="10">SUM(U11*$C$3)</f>
        <v>0.11446894540644539</v>
      </c>
      <c r="W11" s="42">
        <v>18</v>
      </c>
      <c r="X11" s="38"/>
      <c r="Y11" s="13"/>
      <c r="Z11" s="13"/>
      <c r="AA11" s="13"/>
      <c r="AB11" s="13"/>
    </row>
    <row r="12" spans="2:28" x14ac:dyDescent="0.2">
      <c r="B12" s="2" t="s">
        <v>141</v>
      </c>
      <c r="C12" s="13"/>
      <c r="D12" s="14"/>
      <c r="E12" s="14"/>
      <c r="F12" s="14"/>
      <c r="G12" s="14"/>
      <c r="H12" s="14"/>
      <c r="I12" s="14"/>
      <c r="J12" s="33"/>
      <c r="K12" s="33"/>
      <c r="L12" s="33"/>
      <c r="M12" s="13"/>
      <c r="N12" s="13"/>
      <c r="O12" s="13"/>
      <c r="P12" s="13"/>
      <c r="Q12" s="15"/>
      <c r="S12" s="37"/>
      <c r="T12" s="13"/>
      <c r="U12" s="13"/>
      <c r="V12" s="13"/>
      <c r="W12" s="13"/>
      <c r="X12" s="38"/>
      <c r="Y12" s="13"/>
      <c r="Z12" s="13"/>
      <c r="AA12" s="13"/>
      <c r="AB12" s="13"/>
    </row>
    <row r="13" spans="2:28" x14ac:dyDescent="0.2">
      <c r="B13" s="2" t="s">
        <v>143</v>
      </c>
      <c r="C13" s="13">
        <v>19</v>
      </c>
      <c r="D13" s="14">
        <v>6.789351851851852E-2</v>
      </c>
      <c r="E13" s="14">
        <v>6.8217592592592594E-2</v>
      </c>
      <c r="F13" s="14">
        <v>6.8460648148148159E-2</v>
      </c>
      <c r="G13" s="14">
        <f t="shared" si="0"/>
        <v>3.5733430799220274E-3</v>
      </c>
      <c r="H13" s="14">
        <f t="shared" si="1"/>
        <v>3.5903996101364524E-3</v>
      </c>
      <c r="I13" s="14">
        <f t="shared" si="2"/>
        <v>3.6031920077972714E-3</v>
      </c>
      <c r="J13" s="33">
        <f t="shared" si="3"/>
        <v>0.10648562378167642</v>
      </c>
      <c r="K13" s="33">
        <f t="shared" si="4"/>
        <v>0.10699390838206628</v>
      </c>
      <c r="L13" s="33">
        <f t="shared" si="5"/>
        <v>0.10737512183235869</v>
      </c>
      <c r="M13" s="13">
        <v>13</v>
      </c>
      <c r="N13" s="13">
        <v>13</v>
      </c>
      <c r="O13" s="13">
        <v>13</v>
      </c>
      <c r="P13" s="15">
        <f t="shared" si="6"/>
        <v>13</v>
      </c>
      <c r="Q13" s="15">
        <v>15.333333333333334</v>
      </c>
      <c r="S13" s="37" t="s">
        <v>166</v>
      </c>
      <c r="T13" s="39">
        <v>7.5277777777777777E-2</v>
      </c>
      <c r="U13" s="39">
        <f t="shared" ref="U13" si="11">SUM(T13/C13)</f>
        <v>3.9619883040935668E-3</v>
      </c>
      <c r="V13" s="39">
        <f t="shared" ref="V13" si="12">SUM(U13*$C$3)</f>
        <v>0.11806725146198829</v>
      </c>
      <c r="W13" s="36">
        <v>21</v>
      </c>
      <c r="X13" s="38"/>
      <c r="Y13" s="13"/>
      <c r="Z13" s="13"/>
      <c r="AA13" s="13"/>
      <c r="AB13" s="13"/>
    </row>
    <row r="14" spans="2:28" x14ac:dyDescent="0.2">
      <c r="B14" s="2" t="s">
        <v>144</v>
      </c>
      <c r="C14" s="13">
        <v>11.8</v>
      </c>
      <c r="D14" s="14">
        <v>4.7986111111111111E-2</v>
      </c>
      <c r="E14" s="14">
        <v>4.8425925925925928E-2</v>
      </c>
      <c r="F14" s="14">
        <v>4.9722222222222223E-2</v>
      </c>
      <c r="G14" s="14">
        <f t="shared" si="0"/>
        <v>4.0666195856873819E-3</v>
      </c>
      <c r="H14" s="14">
        <f t="shared" si="1"/>
        <v>4.103892027620841E-3</v>
      </c>
      <c r="I14" s="14">
        <f t="shared" si="2"/>
        <v>4.213747645951036E-3</v>
      </c>
      <c r="J14" s="33">
        <f t="shared" si="3"/>
        <v>0.12118526365348398</v>
      </c>
      <c r="K14" s="33">
        <f t="shared" si="4"/>
        <v>0.12229598242310107</v>
      </c>
      <c r="L14" s="33">
        <f t="shared" si="5"/>
        <v>0.12556967984934087</v>
      </c>
      <c r="M14" s="13">
        <v>23</v>
      </c>
      <c r="N14" s="13">
        <v>24</v>
      </c>
      <c r="O14" s="13">
        <v>26</v>
      </c>
      <c r="P14" s="15">
        <f t="shared" si="6"/>
        <v>24.333333333333332</v>
      </c>
      <c r="Q14" s="15">
        <v>21.666666666666668</v>
      </c>
      <c r="S14" s="37"/>
      <c r="T14" s="13"/>
      <c r="U14" s="13"/>
      <c r="V14" s="13"/>
      <c r="W14" s="13"/>
      <c r="X14" s="38"/>
      <c r="Y14" s="13"/>
      <c r="Z14" s="13"/>
      <c r="AA14" s="13"/>
      <c r="AB14" s="13"/>
    </row>
    <row r="15" spans="2:28" x14ac:dyDescent="0.2">
      <c r="B15" s="2"/>
      <c r="C15" s="13"/>
      <c r="D15" s="14"/>
      <c r="E15" s="14"/>
      <c r="F15" s="14"/>
      <c r="G15" s="14"/>
      <c r="H15" s="14"/>
      <c r="I15" s="14"/>
      <c r="J15" s="33"/>
      <c r="K15" s="33"/>
      <c r="L15" s="33"/>
      <c r="M15" s="13"/>
      <c r="N15" s="13"/>
      <c r="O15" s="13"/>
      <c r="P15" s="13"/>
      <c r="Q15" s="15"/>
      <c r="S15" s="37"/>
      <c r="T15" s="13"/>
      <c r="U15" s="13"/>
      <c r="V15" s="13"/>
      <c r="W15" s="13"/>
      <c r="X15" s="38"/>
      <c r="Y15" s="13"/>
      <c r="Z15" s="13"/>
      <c r="AA15" s="13"/>
      <c r="AB15" s="13"/>
    </row>
    <row r="16" spans="2:28" x14ac:dyDescent="0.2">
      <c r="B16" s="2" t="s">
        <v>145</v>
      </c>
      <c r="C16" s="13">
        <v>29.8</v>
      </c>
      <c r="D16" s="14">
        <v>8.2974537037037041E-2</v>
      </c>
      <c r="E16" s="14">
        <v>8.2986111111111108E-2</v>
      </c>
      <c r="F16" s="14">
        <v>8.3020833333333335E-2</v>
      </c>
      <c r="G16" s="14">
        <f t="shared" si="0"/>
        <v>2.7843804374844644E-3</v>
      </c>
      <c r="H16" s="14">
        <f t="shared" si="1"/>
        <v>2.7847688292319162E-3</v>
      </c>
      <c r="I16" s="14">
        <f t="shared" si="2"/>
        <v>2.7859340044742728E-3</v>
      </c>
      <c r="J16" s="33">
        <f t="shared" si="3"/>
        <v>8.2974537037037041E-2</v>
      </c>
      <c r="K16" s="33">
        <f t="shared" si="4"/>
        <v>8.2986111111111108E-2</v>
      </c>
      <c r="L16" s="33">
        <f t="shared" si="5"/>
        <v>8.3020833333333335E-2</v>
      </c>
      <c r="M16" s="13">
        <v>0</v>
      </c>
      <c r="N16" s="13">
        <v>0</v>
      </c>
      <c r="O16" s="13">
        <v>0</v>
      </c>
      <c r="P16" s="13">
        <f t="shared" si="6"/>
        <v>0</v>
      </c>
      <c r="Q16" s="15">
        <v>0</v>
      </c>
      <c r="S16" s="37" t="s">
        <v>175</v>
      </c>
      <c r="T16" s="39">
        <v>8.6261574074074074E-2</v>
      </c>
      <c r="U16" s="39">
        <f t="shared" ref="U16" si="13">SUM(T16/C16)</f>
        <v>2.894683693760875E-3</v>
      </c>
      <c r="V16" s="39">
        <f t="shared" ref="V16" si="14">SUM(U16*$C$3)</f>
        <v>8.6261574074074074E-2</v>
      </c>
      <c r="W16" s="41">
        <v>2</v>
      </c>
      <c r="X16" s="38" t="s">
        <v>214</v>
      </c>
      <c r="Y16" s="13"/>
      <c r="Z16" s="13"/>
      <c r="AA16" s="13"/>
      <c r="AB16" s="13"/>
    </row>
    <row r="17" spans="2:28" x14ac:dyDescent="0.2">
      <c r="B17" s="2" t="s">
        <v>146</v>
      </c>
      <c r="C17" s="13">
        <v>26.2</v>
      </c>
      <c r="D17" s="14">
        <v>8.3101851851851857E-2</v>
      </c>
      <c r="E17" s="14">
        <v>8.3125000000000004E-2</v>
      </c>
      <c r="F17" s="14">
        <v>8.3136574074074085E-2</v>
      </c>
      <c r="G17" s="14">
        <f t="shared" si="0"/>
        <v>3.1718264065592311E-3</v>
      </c>
      <c r="H17" s="14">
        <f t="shared" si="1"/>
        <v>3.1727099236641223E-3</v>
      </c>
      <c r="I17" s="14">
        <f t="shared" si="2"/>
        <v>3.1731516822165683E-3</v>
      </c>
      <c r="J17" s="33">
        <f t="shared" si="3"/>
        <v>9.4520426915465097E-2</v>
      </c>
      <c r="K17" s="33">
        <f t="shared" si="4"/>
        <v>9.4546755725190848E-2</v>
      </c>
      <c r="L17" s="33">
        <f t="shared" si="5"/>
        <v>9.4559920130053737E-2</v>
      </c>
      <c r="M17" s="13">
        <v>8</v>
      </c>
      <c r="N17" s="13">
        <v>8</v>
      </c>
      <c r="O17" s="13">
        <v>8</v>
      </c>
      <c r="P17" s="15">
        <f t="shared" si="6"/>
        <v>8</v>
      </c>
      <c r="Q17" s="15">
        <v>5.666666666666667</v>
      </c>
      <c r="S17" s="37"/>
      <c r="T17" s="13"/>
      <c r="U17" s="13"/>
      <c r="V17" s="13"/>
      <c r="W17" s="13"/>
      <c r="X17" s="38"/>
      <c r="Y17" s="13"/>
      <c r="Z17" s="13"/>
      <c r="AA17" s="13"/>
      <c r="AB17" s="13"/>
    </row>
    <row r="18" spans="2:28" x14ac:dyDescent="0.2">
      <c r="B18" s="2" t="s">
        <v>153</v>
      </c>
      <c r="C18" s="13">
        <v>22.6</v>
      </c>
      <c r="D18" s="14">
        <v>6.7581018518518512E-2</v>
      </c>
      <c r="E18" s="14">
        <v>6.7604166666666674E-2</v>
      </c>
      <c r="F18" s="14">
        <v>6.7870370370370373E-2</v>
      </c>
      <c r="G18" s="14">
        <f t="shared" si="0"/>
        <v>2.9903105539167483E-3</v>
      </c>
      <c r="H18" s="14">
        <f t="shared" si="1"/>
        <v>2.9913348082595873E-3</v>
      </c>
      <c r="I18" s="14">
        <f t="shared" si="2"/>
        <v>3.0031137332022285E-3</v>
      </c>
      <c r="J18" s="33">
        <f t="shared" si="3"/>
        <v>8.9111254506719098E-2</v>
      </c>
      <c r="K18" s="33">
        <f t="shared" si="4"/>
        <v>8.9141777286135704E-2</v>
      </c>
      <c r="L18" s="33">
        <f t="shared" si="5"/>
        <v>8.9492789249426413E-2</v>
      </c>
      <c r="M18" s="13">
        <v>4</v>
      </c>
      <c r="N18" s="13">
        <v>4</v>
      </c>
      <c r="O18" s="13">
        <v>4</v>
      </c>
      <c r="P18" s="13">
        <f t="shared" si="6"/>
        <v>4</v>
      </c>
      <c r="Q18" s="15">
        <v>3</v>
      </c>
      <c r="S18" s="37" t="s">
        <v>174</v>
      </c>
      <c r="T18" s="39">
        <v>6.7997685185185189E-2</v>
      </c>
      <c r="U18" s="39">
        <f>SUM(T18/C18)</f>
        <v>3.0087471320878402E-3</v>
      </c>
      <c r="V18" s="39">
        <f t="shared" ref="V18" si="15">SUM(U18*$C$3)</f>
        <v>8.9660664536217641E-2</v>
      </c>
      <c r="W18" s="43">
        <v>5</v>
      </c>
      <c r="X18" s="38" t="s">
        <v>176</v>
      </c>
      <c r="Y18" s="39">
        <v>7.1967592592592597E-2</v>
      </c>
      <c r="Z18" s="39">
        <f>SUM(Y18/C18)</f>
        <v>3.1844067518846278E-3</v>
      </c>
      <c r="AA18" s="39">
        <f>SUM(Z18*$C$3)</f>
        <v>9.4895321206161912E-2</v>
      </c>
      <c r="AB18" s="36">
        <v>8</v>
      </c>
    </row>
    <row r="19" spans="2:28" x14ac:dyDescent="0.2">
      <c r="B19" s="2" t="s">
        <v>152</v>
      </c>
      <c r="C19" s="13">
        <v>19</v>
      </c>
      <c r="D19" s="14">
        <v>6.1018518518518521E-2</v>
      </c>
      <c r="E19" s="14">
        <v>6.1145833333333337E-2</v>
      </c>
      <c r="F19" s="14">
        <v>6.2743055555555552E-2</v>
      </c>
      <c r="G19" s="14">
        <f t="shared" si="0"/>
        <v>3.2115009746588696E-3</v>
      </c>
      <c r="H19" s="14">
        <f t="shared" si="1"/>
        <v>3.2182017543859651E-3</v>
      </c>
      <c r="I19" s="14">
        <f t="shared" si="2"/>
        <v>3.3022660818713447E-3</v>
      </c>
      <c r="J19" s="33">
        <f t="shared" si="3"/>
        <v>9.5702729044834317E-2</v>
      </c>
      <c r="K19" s="33">
        <f t="shared" si="4"/>
        <v>9.590241228070176E-2</v>
      </c>
      <c r="L19" s="33">
        <f t="shared" si="5"/>
        <v>9.8407529239766076E-2</v>
      </c>
      <c r="M19" s="13">
        <v>9</v>
      </c>
      <c r="N19" s="13">
        <v>9</v>
      </c>
      <c r="O19" s="13">
        <v>11</v>
      </c>
      <c r="P19" s="15">
        <f t="shared" si="6"/>
        <v>9.6666666666666661</v>
      </c>
      <c r="Q19" s="15">
        <v>10.333333333333334</v>
      </c>
      <c r="S19" s="37" t="s">
        <v>165</v>
      </c>
      <c r="T19" s="14">
        <v>6.2743055555555552E-2</v>
      </c>
      <c r="U19" s="39">
        <f t="shared" ref="U19" si="16">SUM(T19/C19)</f>
        <v>3.3022660818713447E-3</v>
      </c>
      <c r="V19" s="39">
        <f t="shared" ref="V19" si="17">SUM(U19*$C$3)</f>
        <v>9.8407529239766076E-2</v>
      </c>
      <c r="W19" s="43">
        <v>11</v>
      </c>
      <c r="X19" s="38"/>
      <c r="Y19" s="13"/>
      <c r="Z19" s="13"/>
      <c r="AA19" s="13"/>
      <c r="AB19" s="13"/>
    </row>
    <row r="20" spans="2:28" x14ac:dyDescent="0.2">
      <c r="B20" s="2" t="s">
        <v>151</v>
      </c>
      <c r="C20" s="13">
        <v>26.2</v>
      </c>
      <c r="D20" s="14">
        <v>8.2916666666666666E-2</v>
      </c>
      <c r="E20" s="14">
        <v>8.3043981481481483E-2</v>
      </c>
      <c r="F20" s="14">
        <v>8.3877314814814807E-2</v>
      </c>
      <c r="G20" s="14">
        <f t="shared" si="0"/>
        <v>3.1647582697201019E-3</v>
      </c>
      <c r="H20" s="14">
        <f t="shared" si="1"/>
        <v>3.1696176137970032E-3</v>
      </c>
      <c r="I20" s="14">
        <f t="shared" si="2"/>
        <v>3.2014242295730845E-3</v>
      </c>
      <c r="J20" s="33">
        <f t="shared" si="3"/>
        <v>9.4309796437659035E-2</v>
      </c>
      <c r="K20" s="33">
        <f t="shared" si="4"/>
        <v>9.4454604891150692E-2</v>
      </c>
      <c r="L20" s="33">
        <f t="shared" si="5"/>
        <v>9.5402442041277916E-2</v>
      </c>
      <c r="M20" s="13">
        <v>8</v>
      </c>
      <c r="N20" s="13">
        <v>8</v>
      </c>
      <c r="O20" s="13">
        <v>8</v>
      </c>
      <c r="P20" s="15">
        <f t="shared" si="6"/>
        <v>8</v>
      </c>
      <c r="Q20" s="15">
        <v>6.333333333333333</v>
      </c>
      <c r="S20" s="37"/>
      <c r="T20" s="13"/>
      <c r="U20" s="13"/>
      <c r="V20" s="13"/>
      <c r="W20" s="13"/>
      <c r="X20" s="38"/>
      <c r="Y20" s="13"/>
      <c r="Z20" s="13"/>
      <c r="AA20" s="13"/>
      <c r="AB20" s="13"/>
    </row>
    <row r="21" spans="2:28" x14ac:dyDescent="0.2">
      <c r="B21" s="2" t="s">
        <v>150</v>
      </c>
      <c r="C21" s="1"/>
      <c r="D21" s="10"/>
      <c r="E21" s="10"/>
      <c r="F21" s="10"/>
      <c r="G21" s="1"/>
      <c r="H21" s="14"/>
      <c r="I21" s="14"/>
      <c r="J21" s="34"/>
      <c r="K21" s="34"/>
      <c r="L21" s="34"/>
      <c r="M21" s="1"/>
      <c r="N21" s="1"/>
      <c r="O21" s="1"/>
      <c r="P21" s="1"/>
      <c r="Q21" s="15"/>
      <c r="S21" s="37" t="s">
        <v>224</v>
      </c>
      <c r="T21" s="13"/>
      <c r="U21" s="13"/>
      <c r="V21" s="13"/>
      <c r="W21" s="110" t="s">
        <v>178</v>
      </c>
      <c r="X21" s="111"/>
      <c r="Y21" s="111"/>
      <c r="Z21" s="111"/>
      <c r="AA21" s="111"/>
      <c r="AB21" s="112"/>
    </row>
    <row r="22" spans="2:28" x14ac:dyDescent="0.2">
      <c r="B22" s="2" t="s">
        <v>148</v>
      </c>
      <c r="C22" s="1">
        <v>19</v>
      </c>
      <c r="D22" s="10">
        <v>6.3807870370370376E-2</v>
      </c>
      <c r="E22" s="10">
        <v>6.4351851851851841E-2</v>
      </c>
      <c r="F22" s="10">
        <v>6.4560185185185193E-2</v>
      </c>
      <c r="G22" s="14">
        <f t="shared" ref="G22" si="18">SUM(D22/$C22)</f>
        <v>3.3583089668615985E-3</v>
      </c>
      <c r="H22" s="14">
        <f t="shared" ref="H22" si="19">SUM(E22/$C22)</f>
        <v>3.3869395711500967E-3</v>
      </c>
      <c r="I22" s="14">
        <f t="shared" ref="I22" si="20">SUM(F22/$C22)</f>
        <v>3.3979044834307995E-3</v>
      </c>
      <c r="J22" s="33">
        <f t="shared" ref="J22" si="21">SUM(G22*$C$3)</f>
        <v>0.10007760721247563</v>
      </c>
      <c r="K22" s="33">
        <f t="shared" ref="K22" si="22">SUM(H22*$C$3)</f>
        <v>0.10093079922027288</v>
      </c>
      <c r="L22" s="33">
        <f t="shared" ref="L22" si="23">SUM(I22*$C$3)</f>
        <v>0.10125755360623782</v>
      </c>
      <c r="M22" s="1">
        <v>12</v>
      </c>
      <c r="N22" s="1">
        <v>13</v>
      </c>
      <c r="O22" s="1">
        <v>13</v>
      </c>
      <c r="P22" s="15">
        <f t="shared" si="6"/>
        <v>12.666666666666666</v>
      </c>
      <c r="Q22" s="15"/>
      <c r="S22" s="37"/>
      <c r="T22" s="13"/>
      <c r="U22" s="13"/>
      <c r="V22" s="13"/>
      <c r="W22" s="113"/>
      <c r="X22" s="114"/>
      <c r="Y22" s="114"/>
      <c r="Z22" s="114"/>
      <c r="AA22" s="114"/>
      <c r="AB22" s="115"/>
    </row>
    <row r="23" spans="2:28" x14ac:dyDescent="0.2">
      <c r="B23" s="2" t="s">
        <v>149</v>
      </c>
      <c r="C23" s="1"/>
      <c r="D23" s="10"/>
      <c r="E23" s="10"/>
      <c r="F23" s="10"/>
      <c r="G23" s="1"/>
      <c r="H23" s="1"/>
      <c r="I23" s="1"/>
      <c r="J23" s="34"/>
      <c r="K23" s="34"/>
      <c r="L23" s="34"/>
      <c r="M23" s="1"/>
      <c r="N23" s="1"/>
      <c r="O23" s="1"/>
      <c r="P23" s="1"/>
      <c r="Q23" s="15"/>
      <c r="S23" s="37"/>
      <c r="T23" s="13"/>
      <c r="U23" s="13"/>
      <c r="V23" s="13"/>
      <c r="W23" s="116"/>
      <c r="X23" s="117"/>
      <c r="Y23" s="117"/>
      <c r="Z23" s="117"/>
      <c r="AA23" s="117"/>
      <c r="AB23" s="118"/>
    </row>
    <row r="24" spans="2:28" x14ac:dyDescent="0.2">
      <c r="B24" s="17"/>
      <c r="Q24" s="35"/>
      <c r="X24" s="40"/>
    </row>
  </sheetData>
  <mergeCells count="1">
    <mergeCell ref="W21:AB23"/>
  </mergeCells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22"/>
  <sheetViews>
    <sheetView workbookViewId="0">
      <selection activeCell="J15" sqref="J15"/>
    </sheetView>
  </sheetViews>
  <sheetFormatPr baseColWidth="10" defaultColWidth="8.83203125" defaultRowHeight="15" x14ac:dyDescent="0.2"/>
  <cols>
    <col min="5" max="7" width="8.83203125" style="7"/>
    <col min="8" max="10" width="12.1640625" customWidth="1"/>
    <col min="11" max="13" width="18.5" customWidth="1"/>
    <col min="17" max="17" width="14.33203125" bestFit="1" customWidth="1"/>
  </cols>
  <sheetData>
    <row r="1" spans="3:17" s="8" customFormat="1" ht="30" x14ac:dyDescent="0.2">
      <c r="C1" s="9"/>
      <c r="D1" s="11" t="s">
        <v>133</v>
      </c>
      <c r="E1" s="12" t="s">
        <v>154</v>
      </c>
      <c r="F1" s="12" t="s">
        <v>155</v>
      </c>
      <c r="G1" s="12" t="s">
        <v>156</v>
      </c>
      <c r="H1" s="11" t="s">
        <v>134</v>
      </c>
      <c r="I1" s="11" t="s">
        <v>134</v>
      </c>
      <c r="J1" s="11" t="s">
        <v>134</v>
      </c>
      <c r="K1" s="11" t="s">
        <v>157</v>
      </c>
      <c r="L1" s="11" t="s">
        <v>157</v>
      </c>
      <c r="M1" s="11" t="s">
        <v>157</v>
      </c>
      <c r="N1" s="11" t="s">
        <v>135</v>
      </c>
      <c r="O1" s="11" t="s">
        <v>135</v>
      </c>
      <c r="P1" s="11" t="s">
        <v>135</v>
      </c>
      <c r="Q1" s="11" t="s">
        <v>158</v>
      </c>
    </row>
    <row r="2" spans="3:17" x14ac:dyDescent="0.2">
      <c r="C2" s="1" t="s">
        <v>131</v>
      </c>
      <c r="D2" s="13">
        <v>29.8</v>
      </c>
      <c r="E2" s="14">
        <v>8.5740740740740742E-2</v>
      </c>
      <c r="F2" s="14">
        <v>8.6145833333333324E-2</v>
      </c>
      <c r="G2" s="14">
        <v>8.7141203703703707E-2</v>
      </c>
      <c r="H2" s="14">
        <f>SUM(E2/$D2)</f>
        <v>2.877206065125528E-3</v>
      </c>
      <c r="I2" s="14">
        <f>SUM(F2/$D2)</f>
        <v>2.8907997762863532E-3</v>
      </c>
      <c r="J2" s="14">
        <f>SUM(G2/$D2)</f>
        <v>2.9242014665672384E-3</v>
      </c>
      <c r="K2" s="14">
        <f>SUM(H2*$D$2)</f>
        <v>8.5740740740740742E-2</v>
      </c>
      <c r="L2" s="14">
        <f>SUM(I2*$D$2)</f>
        <v>8.6145833333333324E-2</v>
      </c>
      <c r="M2" s="14">
        <f>SUM(J2*$D$2)</f>
        <v>8.7141203703703707E-2</v>
      </c>
      <c r="N2" s="13">
        <v>0</v>
      </c>
      <c r="O2" s="13">
        <v>0</v>
      </c>
      <c r="P2" s="13">
        <v>0</v>
      </c>
      <c r="Q2" s="13">
        <f>AVERAGE(N2:P2)</f>
        <v>0</v>
      </c>
    </row>
    <row r="3" spans="3:17" x14ac:dyDescent="0.2">
      <c r="C3" s="1" t="s">
        <v>132</v>
      </c>
      <c r="D3" s="13">
        <v>26.2</v>
      </c>
      <c r="E3" s="14">
        <v>8.6967592592592582E-2</v>
      </c>
      <c r="F3" s="14">
        <v>8.6307870370370368E-2</v>
      </c>
      <c r="G3" s="14">
        <v>8.7013888888888891E-2</v>
      </c>
      <c r="H3" s="14">
        <f t="shared" ref="H3:H19" si="0">SUM(E3/$D3)</f>
        <v>3.3193737630760529E-3</v>
      </c>
      <c r="I3" s="14">
        <f t="shared" ref="I3:I19" si="1">SUM(F3/$D3)</f>
        <v>3.2941935255866553E-3</v>
      </c>
      <c r="J3" s="14">
        <f t="shared" ref="J3:J19" si="2">SUM(G3/$D3)</f>
        <v>3.3211407972858356E-3</v>
      </c>
      <c r="K3" s="14">
        <f>SUM(H3*$D$2)</f>
        <v>9.8917338139666383E-2</v>
      </c>
      <c r="L3" s="14">
        <f t="shared" ref="L3:L19" si="3">SUM(I3*$D$2)</f>
        <v>9.8166967062482333E-2</v>
      </c>
      <c r="M3" s="14">
        <f t="shared" ref="M3:M19" si="4">SUM(J3*$D$2)</f>
        <v>9.8969995759117899E-2</v>
      </c>
      <c r="N3" s="13">
        <v>9</v>
      </c>
      <c r="O3" s="13">
        <v>9</v>
      </c>
      <c r="P3" s="13">
        <v>9</v>
      </c>
      <c r="Q3" s="13">
        <f t="shared" ref="Q3:Q19" si="5">AVERAGE(N3:P3)</f>
        <v>9</v>
      </c>
    </row>
    <row r="4" spans="3:17" x14ac:dyDescent="0.2">
      <c r="C4" s="1" t="s">
        <v>136</v>
      </c>
      <c r="D4" s="13">
        <v>26.2</v>
      </c>
      <c r="E4" s="14">
        <v>7.6990740740740735E-2</v>
      </c>
      <c r="F4" s="14">
        <v>7.8078703703703692E-2</v>
      </c>
      <c r="G4" s="14">
        <v>7.8344907407407405E-2</v>
      </c>
      <c r="H4" s="14">
        <f t="shared" si="0"/>
        <v>2.938577890867967E-3</v>
      </c>
      <c r="I4" s="14">
        <f t="shared" si="1"/>
        <v>2.980103194797851E-3</v>
      </c>
      <c r="J4" s="14">
        <f t="shared" si="2"/>
        <v>2.9902636415040994E-3</v>
      </c>
      <c r="K4" s="14">
        <f t="shared" ref="K4:K19" si="6">SUM(H4*$D$2)</f>
        <v>8.7569621147865415E-2</v>
      </c>
      <c r="L4" s="14">
        <f t="shared" si="3"/>
        <v>8.8807075204975966E-2</v>
      </c>
      <c r="M4" s="14">
        <f t="shared" si="4"/>
        <v>8.910985651682217E-2</v>
      </c>
      <c r="N4" s="13">
        <v>1</v>
      </c>
      <c r="O4" s="13">
        <v>2</v>
      </c>
      <c r="P4" s="13">
        <v>2</v>
      </c>
      <c r="Q4" s="15">
        <f t="shared" si="5"/>
        <v>1.6666666666666667</v>
      </c>
    </row>
    <row r="5" spans="3:17" x14ac:dyDescent="0.2">
      <c r="C5" s="1" t="s">
        <v>137</v>
      </c>
      <c r="D5" s="13">
        <v>22.6</v>
      </c>
      <c r="E5" s="14">
        <v>7.4733796296296298E-2</v>
      </c>
      <c r="F5" s="14">
        <v>7.4826388888888887E-2</v>
      </c>
      <c r="G5" s="14">
        <v>7.525462962962963E-2</v>
      </c>
      <c r="H5" s="14">
        <f t="shared" si="0"/>
        <v>3.3068051458538185E-3</v>
      </c>
      <c r="I5" s="14">
        <f t="shared" si="1"/>
        <v>3.3109021632251718E-3</v>
      </c>
      <c r="J5" s="14">
        <f t="shared" si="2"/>
        <v>3.3298508685676827E-3</v>
      </c>
      <c r="K5" s="14">
        <f t="shared" si="6"/>
        <v>9.8542793346443794E-2</v>
      </c>
      <c r="L5" s="14">
        <f t="shared" si="3"/>
        <v>9.866488446411012E-2</v>
      </c>
      <c r="M5" s="14">
        <f t="shared" si="4"/>
        <v>9.9229555883316944E-2</v>
      </c>
      <c r="N5" s="13">
        <v>8</v>
      </c>
      <c r="O5" s="13">
        <v>9</v>
      </c>
      <c r="P5" s="13">
        <v>9</v>
      </c>
      <c r="Q5" s="15">
        <f t="shared" si="5"/>
        <v>8.6666666666666661</v>
      </c>
    </row>
    <row r="6" spans="3:17" x14ac:dyDescent="0.2">
      <c r="C6" s="1" t="s">
        <v>138</v>
      </c>
      <c r="D6" s="13">
        <v>22.6</v>
      </c>
      <c r="E6" s="14">
        <v>6.9826388888888882E-2</v>
      </c>
      <c r="F6" s="14">
        <v>6.9965277777777779E-2</v>
      </c>
      <c r="G6" s="14">
        <v>6.9988425925925926E-2</v>
      </c>
      <c r="H6" s="14">
        <f t="shared" si="0"/>
        <v>3.0896632251720744E-3</v>
      </c>
      <c r="I6" s="14">
        <f t="shared" si="1"/>
        <v>3.0958087512291052E-3</v>
      </c>
      <c r="J6" s="14">
        <f t="shared" si="2"/>
        <v>3.0968330055719433E-3</v>
      </c>
      <c r="K6" s="14">
        <f t="shared" si="6"/>
        <v>9.2071964110127816E-2</v>
      </c>
      <c r="L6" s="14">
        <f t="shared" si="3"/>
        <v>9.2255100786627339E-2</v>
      </c>
      <c r="M6" s="14">
        <f t="shared" si="4"/>
        <v>9.2285623566043917E-2</v>
      </c>
      <c r="N6" s="13">
        <v>4</v>
      </c>
      <c r="O6" s="13">
        <v>4</v>
      </c>
      <c r="P6" s="13">
        <v>4</v>
      </c>
      <c r="Q6" s="13">
        <f t="shared" si="5"/>
        <v>4</v>
      </c>
    </row>
    <row r="7" spans="3:17" x14ac:dyDescent="0.2">
      <c r="C7" s="1" t="s">
        <v>139</v>
      </c>
      <c r="D7" s="13">
        <v>19</v>
      </c>
      <c r="E7" s="14">
        <v>6.4236111111111105E-2</v>
      </c>
      <c r="F7" s="14">
        <v>6.4375000000000002E-2</v>
      </c>
      <c r="G7" s="14">
        <v>6.4571759259259259E-2</v>
      </c>
      <c r="H7" s="14">
        <f t="shared" si="0"/>
        <v>3.3808479532163741E-3</v>
      </c>
      <c r="I7" s="14">
        <f t="shared" si="1"/>
        <v>3.3881578947368421E-3</v>
      </c>
      <c r="J7" s="14">
        <f t="shared" si="2"/>
        <v>3.3985136452241715E-3</v>
      </c>
      <c r="K7" s="14">
        <f t="shared" si="6"/>
        <v>0.10074926900584795</v>
      </c>
      <c r="L7" s="14">
        <f t="shared" si="3"/>
        <v>0.1009671052631579</v>
      </c>
      <c r="M7" s="14">
        <f t="shared" si="4"/>
        <v>0.10127570662768032</v>
      </c>
      <c r="N7" s="13">
        <v>10</v>
      </c>
      <c r="O7" s="13">
        <v>10</v>
      </c>
      <c r="P7" s="13">
        <v>10</v>
      </c>
      <c r="Q7" s="13">
        <f t="shared" si="5"/>
        <v>10</v>
      </c>
    </row>
    <row r="8" spans="3:17" x14ac:dyDescent="0.2">
      <c r="C8" s="1" t="s">
        <v>147</v>
      </c>
      <c r="D8" s="13">
        <v>26.2</v>
      </c>
      <c r="E8" s="14">
        <v>8.5393518518518521E-2</v>
      </c>
      <c r="F8" s="14">
        <v>8.549768518518519E-2</v>
      </c>
      <c r="G8" s="14">
        <v>8.7557870370370369E-2</v>
      </c>
      <c r="H8" s="14">
        <f t="shared" si="0"/>
        <v>3.259294599943455E-3</v>
      </c>
      <c r="I8" s="14">
        <f t="shared" si="1"/>
        <v>3.2632704269154652E-3</v>
      </c>
      <c r="J8" s="14">
        <f t="shared" si="2"/>
        <v>3.3419034492507774E-3</v>
      </c>
      <c r="K8" s="14">
        <f t="shared" si="6"/>
        <v>9.7126979078314954E-2</v>
      </c>
      <c r="L8" s="14">
        <f t="shared" si="3"/>
        <v>9.724545872208086E-2</v>
      </c>
      <c r="M8" s="14">
        <f t="shared" si="4"/>
        <v>9.9588722787673167E-2</v>
      </c>
      <c r="N8" s="13">
        <v>7</v>
      </c>
      <c r="O8" s="13">
        <v>8</v>
      </c>
      <c r="P8" s="13">
        <v>9</v>
      </c>
      <c r="Q8" s="13">
        <f t="shared" si="5"/>
        <v>8</v>
      </c>
    </row>
    <row r="9" spans="3:17" x14ac:dyDescent="0.2">
      <c r="C9" s="1" t="s">
        <v>142</v>
      </c>
      <c r="D9" s="13">
        <v>22.6</v>
      </c>
      <c r="E9" s="14">
        <v>7.4768518518518512E-2</v>
      </c>
      <c r="F9" s="14">
        <v>7.5115740740740733E-2</v>
      </c>
      <c r="G9" s="14">
        <v>7.631944444444444E-2</v>
      </c>
      <c r="H9" s="14">
        <f t="shared" si="0"/>
        <v>3.3083415273680757E-3</v>
      </c>
      <c r="I9" s="14">
        <f t="shared" si="1"/>
        <v>3.3237053425106515E-3</v>
      </c>
      <c r="J9" s="14">
        <f t="shared" si="2"/>
        <v>3.3769665683382492E-3</v>
      </c>
      <c r="K9" s="14">
        <f t="shared" si="6"/>
        <v>9.8588577515568654E-2</v>
      </c>
      <c r="L9" s="14">
        <f t="shared" si="3"/>
        <v>9.9046419206817421E-2</v>
      </c>
      <c r="M9" s="14">
        <f t="shared" si="4"/>
        <v>0.10063360373647982</v>
      </c>
      <c r="N9" s="13">
        <v>8</v>
      </c>
      <c r="O9" s="13">
        <v>9</v>
      </c>
      <c r="P9" s="13">
        <v>10</v>
      </c>
      <c r="Q9" s="13">
        <f t="shared" si="5"/>
        <v>9</v>
      </c>
    </row>
    <row r="10" spans="3:17" x14ac:dyDescent="0.2">
      <c r="C10" s="1" t="s">
        <v>140</v>
      </c>
      <c r="D10" s="13">
        <v>15.4</v>
      </c>
      <c r="E10" s="14">
        <v>5.6261574074074068E-2</v>
      </c>
      <c r="F10" s="14">
        <v>5.7407407407407407E-2</v>
      </c>
      <c r="G10" s="14">
        <v>5.7592592592592591E-2</v>
      </c>
      <c r="H10" s="14">
        <f t="shared" si="0"/>
        <v>3.6533489658489653E-3</v>
      </c>
      <c r="I10" s="14">
        <f t="shared" si="1"/>
        <v>3.7277537277537278E-3</v>
      </c>
      <c r="J10" s="14">
        <f t="shared" si="2"/>
        <v>3.7397787397787396E-3</v>
      </c>
      <c r="K10" s="14">
        <f t="shared" si="6"/>
        <v>0.10886979918229917</v>
      </c>
      <c r="L10" s="14">
        <f t="shared" si="3"/>
        <v>0.1110870610870611</v>
      </c>
      <c r="M10" s="14">
        <f t="shared" si="4"/>
        <v>0.11144540644540644</v>
      </c>
      <c r="N10" s="13">
        <v>16</v>
      </c>
      <c r="O10" s="13">
        <v>17</v>
      </c>
      <c r="P10" s="13">
        <v>17</v>
      </c>
      <c r="Q10" s="15">
        <f t="shared" si="5"/>
        <v>16.666666666666668</v>
      </c>
    </row>
    <row r="11" spans="3:17" x14ac:dyDescent="0.2">
      <c r="C11" s="1" t="s">
        <v>141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3"/>
      <c r="O11" s="13"/>
      <c r="P11" s="13"/>
      <c r="Q11" s="13"/>
    </row>
    <row r="12" spans="3:17" x14ac:dyDescent="0.2">
      <c r="C12" s="1" t="s">
        <v>143</v>
      </c>
      <c r="D12" s="13">
        <v>19</v>
      </c>
      <c r="E12" s="14">
        <v>6.7789351851851851E-2</v>
      </c>
      <c r="F12" s="14">
        <v>6.8483796296296293E-2</v>
      </c>
      <c r="G12" s="14">
        <v>7.0347222222222214E-2</v>
      </c>
      <c r="H12" s="14">
        <f t="shared" si="0"/>
        <v>3.5678606237816764E-3</v>
      </c>
      <c r="I12" s="14">
        <f t="shared" si="1"/>
        <v>3.6044103313840154E-3</v>
      </c>
      <c r="J12" s="14">
        <f t="shared" si="2"/>
        <v>3.7024853801169585E-3</v>
      </c>
      <c r="K12" s="14">
        <f t="shared" si="6"/>
        <v>0.10632224658869396</v>
      </c>
      <c r="L12" s="14">
        <f t="shared" si="3"/>
        <v>0.10741142787524366</v>
      </c>
      <c r="M12" s="14">
        <f t="shared" si="4"/>
        <v>0.11033406432748537</v>
      </c>
      <c r="N12" s="13">
        <v>14</v>
      </c>
      <c r="O12" s="13">
        <v>15</v>
      </c>
      <c r="P12" s="13">
        <v>17</v>
      </c>
      <c r="Q12" s="15">
        <f t="shared" si="5"/>
        <v>15.333333333333334</v>
      </c>
    </row>
    <row r="13" spans="3:17" x14ac:dyDescent="0.2">
      <c r="C13" s="1" t="s">
        <v>144</v>
      </c>
      <c r="D13" s="13">
        <v>11.8</v>
      </c>
      <c r="E13" s="14">
        <v>4.5891203703703705E-2</v>
      </c>
      <c r="F13" s="14">
        <v>4.6539351851851853E-2</v>
      </c>
      <c r="G13" s="14">
        <v>4.6655092592592595E-2</v>
      </c>
      <c r="H13" s="14">
        <f t="shared" si="0"/>
        <v>3.8890850596359069E-3</v>
      </c>
      <c r="I13" s="14">
        <f>SUM(F13/$D13)</f>
        <v>3.9440128688010044E-3</v>
      </c>
      <c r="J13" s="14">
        <f t="shared" si="2"/>
        <v>3.9538214061519148E-3</v>
      </c>
      <c r="K13" s="14">
        <f t="shared" si="6"/>
        <v>0.11589473477715002</v>
      </c>
      <c r="L13" s="14">
        <f t="shared" si="3"/>
        <v>0.11753158349026993</v>
      </c>
      <c r="M13" s="14">
        <f t="shared" si="4"/>
        <v>0.11782387790332706</v>
      </c>
      <c r="N13" s="13">
        <v>21</v>
      </c>
      <c r="O13" s="13">
        <v>22</v>
      </c>
      <c r="P13" s="13">
        <v>22</v>
      </c>
      <c r="Q13" s="15">
        <f t="shared" si="5"/>
        <v>21.666666666666668</v>
      </c>
    </row>
    <row r="14" spans="3:17" x14ac:dyDescent="0.2">
      <c r="C14" s="1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3"/>
      <c r="O14" s="13"/>
      <c r="P14" s="13"/>
      <c r="Q14" s="13"/>
    </row>
    <row r="15" spans="3:17" x14ac:dyDescent="0.2">
      <c r="C15" s="1" t="s">
        <v>145</v>
      </c>
      <c r="D15" s="13">
        <v>29.8</v>
      </c>
      <c r="E15" s="14">
        <v>8.2673611111111114E-2</v>
      </c>
      <c r="F15" s="14">
        <v>8.2685185185185181E-2</v>
      </c>
      <c r="G15" s="14">
        <v>8.2685185185185181E-2</v>
      </c>
      <c r="H15" s="14">
        <f t="shared" si="0"/>
        <v>2.7742822520507083E-3</v>
      </c>
      <c r="I15" s="14">
        <f t="shared" si="1"/>
        <v>2.7746706437981605E-3</v>
      </c>
      <c r="J15" s="14">
        <f t="shared" si="2"/>
        <v>2.7746706437981605E-3</v>
      </c>
      <c r="K15" s="14">
        <f t="shared" si="6"/>
        <v>8.2673611111111114E-2</v>
      </c>
      <c r="L15" s="14">
        <f t="shared" si="3"/>
        <v>8.2685185185185181E-2</v>
      </c>
      <c r="M15" s="14">
        <f t="shared" si="4"/>
        <v>8.2685185185185181E-2</v>
      </c>
      <c r="N15" s="13">
        <v>0</v>
      </c>
      <c r="O15" s="13">
        <v>0</v>
      </c>
      <c r="P15" s="13">
        <v>0</v>
      </c>
      <c r="Q15" s="13">
        <f t="shared" si="5"/>
        <v>0</v>
      </c>
    </row>
    <row r="16" spans="3:17" x14ac:dyDescent="0.2">
      <c r="C16" s="1" t="s">
        <v>146</v>
      </c>
      <c r="D16" s="13">
        <v>26.2</v>
      </c>
      <c r="E16" s="14">
        <v>7.9942129629629641E-2</v>
      </c>
      <c r="F16" s="14">
        <v>0.08</v>
      </c>
      <c r="G16" s="14">
        <v>8.0104166666666657E-2</v>
      </c>
      <c r="H16" s="14">
        <f t="shared" si="0"/>
        <v>3.0512263217415893E-3</v>
      </c>
      <c r="I16" s="14">
        <f t="shared" si="1"/>
        <v>3.0534351145038168E-3</v>
      </c>
      <c r="J16" s="14">
        <f t="shared" si="2"/>
        <v>3.0574109414758265E-3</v>
      </c>
      <c r="K16" s="14">
        <f t="shared" si="6"/>
        <v>9.0926544387899363E-2</v>
      </c>
      <c r="L16" s="14">
        <f t="shared" si="3"/>
        <v>9.099236641221374E-2</v>
      </c>
      <c r="M16" s="14">
        <f t="shared" si="4"/>
        <v>9.1110846055979633E-2</v>
      </c>
      <c r="N16" s="13">
        <v>5</v>
      </c>
      <c r="O16" s="13">
        <v>6</v>
      </c>
      <c r="P16" s="13">
        <v>6</v>
      </c>
      <c r="Q16" s="15">
        <f t="shared" si="5"/>
        <v>5.666666666666667</v>
      </c>
    </row>
    <row r="17" spans="3:17" x14ac:dyDescent="0.2">
      <c r="C17" s="1" t="s">
        <v>153</v>
      </c>
      <c r="D17" s="13">
        <v>22.6</v>
      </c>
      <c r="E17" s="14">
        <v>6.6030092592592585E-2</v>
      </c>
      <c r="F17" s="14">
        <v>6.6111111111111107E-2</v>
      </c>
      <c r="G17" s="14">
        <v>6.6192129629629629E-2</v>
      </c>
      <c r="H17" s="14">
        <f t="shared" si="0"/>
        <v>2.9216855129465744E-3</v>
      </c>
      <c r="I17" s="14">
        <f t="shared" si="1"/>
        <v>2.925270403146509E-3</v>
      </c>
      <c r="J17" s="14">
        <f t="shared" si="2"/>
        <v>2.9288552933464437E-3</v>
      </c>
      <c r="K17" s="14">
        <f t="shared" si="6"/>
        <v>8.7066228285807915E-2</v>
      </c>
      <c r="L17" s="14">
        <f t="shared" si="3"/>
        <v>8.7173058013765972E-2</v>
      </c>
      <c r="M17" s="14">
        <f t="shared" si="4"/>
        <v>8.727988774172403E-2</v>
      </c>
      <c r="N17" s="13">
        <v>3</v>
      </c>
      <c r="O17" s="13">
        <v>3</v>
      </c>
      <c r="P17" s="13">
        <v>3</v>
      </c>
      <c r="Q17" s="13">
        <f t="shared" si="5"/>
        <v>3</v>
      </c>
    </row>
    <row r="18" spans="3:17" x14ac:dyDescent="0.2">
      <c r="C18" s="1" t="s">
        <v>152</v>
      </c>
      <c r="D18" s="13">
        <v>19</v>
      </c>
      <c r="E18" s="14">
        <v>6.174768518518519E-2</v>
      </c>
      <c r="F18" s="14">
        <v>6.2071759259259257E-2</v>
      </c>
      <c r="G18" s="14">
        <v>6.2511574074074081E-2</v>
      </c>
      <c r="H18" s="14">
        <f t="shared" si="0"/>
        <v>3.2498781676413256E-3</v>
      </c>
      <c r="I18" s="14">
        <f t="shared" si="1"/>
        <v>3.2669346978557502E-3</v>
      </c>
      <c r="J18" s="14">
        <f t="shared" si="2"/>
        <v>3.290082846003899E-3</v>
      </c>
      <c r="K18" s="14">
        <f t="shared" si="6"/>
        <v>9.6846369395711507E-2</v>
      </c>
      <c r="L18" s="14">
        <f t="shared" si="3"/>
        <v>9.7354653996101354E-2</v>
      </c>
      <c r="M18" s="14">
        <f t="shared" si="4"/>
        <v>9.8044468810916191E-2</v>
      </c>
      <c r="N18" s="13">
        <v>10</v>
      </c>
      <c r="O18" s="13">
        <v>10</v>
      </c>
      <c r="P18" s="13">
        <v>11</v>
      </c>
      <c r="Q18" s="15">
        <f t="shared" si="5"/>
        <v>10.333333333333334</v>
      </c>
    </row>
    <row r="19" spans="3:17" x14ac:dyDescent="0.2">
      <c r="C19" s="1" t="s">
        <v>151</v>
      </c>
      <c r="D19" s="13">
        <v>26.2</v>
      </c>
      <c r="E19" s="14">
        <v>8.0949074074074076E-2</v>
      </c>
      <c r="F19" s="14">
        <v>8.1064814814814812E-2</v>
      </c>
      <c r="G19" s="14">
        <v>8.1377314814814819E-2</v>
      </c>
      <c r="H19" s="14">
        <f t="shared" si="0"/>
        <v>3.0896593158043543E-3</v>
      </c>
      <c r="I19" s="14">
        <f t="shared" si="1"/>
        <v>3.0940769013288096E-3</v>
      </c>
      <c r="J19" s="14">
        <f t="shared" si="2"/>
        <v>3.1060043822448407E-3</v>
      </c>
      <c r="K19" s="14">
        <f t="shared" si="6"/>
        <v>9.2071847610969759E-2</v>
      </c>
      <c r="L19" s="14">
        <f t="shared" si="3"/>
        <v>9.2203491659598527E-2</v>
      </c>
      <c r="M19" s="14">
        <f t="shared" si="4"/>
        <v>9.255893059089626E-2</v>
      </c>
      <c r="N19" s="13">
        <v>6</v>
      </c>
      <c r="O19" s="13">
        <v>6</v>
      </c>
      <c r="P19" s="13">
        <v>7</v>
      </c>
      <c r="Q19" s="15">
        <f t="shared" si="5"/>
        <v>6.333333333333333</v>
      </c>
    </row>
    <row r="20" spans="3:17" x14ac:dyDescent="0.2">
      <c r="C20" s="1" t="s">
        <v>150</v>
      </c>
      <c r="D20" s="1"/>
      <c r="E20" s="10"/>
      <c r="F20" s="10"/>
      <c r="G20" s="10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3:17" x14ac:dyDescent="0.2">
      <c r="C21" s="1" t="s">
        <v>148</v>
      </c>
      <c r="D21" s="1"/>
      <c r="E21" s="10"/>
      <c r="F21" s="10"/>
      <c r="G21" s="10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3:17" x14ac:dyDescent="0.2">
      <c r="C22" s="1" t="s">
        <v>149</v>
      </c>
      <c r="D22" s="1"/>
      <c r="E22" s="10"/>
      <c r="F22" s="10"/>
      <c r="G22" s="10"/>
      <c r="H22" s="1"/>
      <c r="I22" s="1"/>
      <c r="J22" s="1"/>
      <c r="K22" s="1"/>
      <c r="L22" s="1"/>
      <c r="M22" s="1"/>
      <c r="N22" s="1"/>
      <c r="O22" s="1"/>
      <c r="P22" s="1"/>
      <c r="Q22" s="1"/>
    </row>
  </sheetData>
  <phoneticPr fontId="8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K1 C1 Worlds Assessments</vt:lpstr>
      <vt:lpstr>K2 Worlds Assessments</vt:lpstr>
      <vt:lpstr>June K1 Results</vt:lpstr>
      <vt:lpstr>June K2 Results</vt:lpstr>
      <vt:lpstr>2022 Euros Results and HC Data</vt:lpstr>
      <vt:lpstr>2021 Worlds Handicap Info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Katherine {PEP}</dc:creator>
  <cp:lastModifiedBy>Microsoft Office User</cp:lastModifiedBy>
  <cp:lastPrinted>2022-08-31T17:16:42Z</cp:lastPrinted>
  <dcterms:created xsi:type="dcterms:W3CDTF">2022-06-23T09:12:31Z</dcterms:created>
  <dcterms:modified xsi:type="dcterms:W3CDTF">2022-08-31T17:17:04Z</dcterms:modified>
</cp:coreProperties>
</file>