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502"/>
  <workbookPr/>
  <mc:AlternateContent xmlns:mc="http://schemas.openxmlformats.org/markup-compatibility/2006">
    <mc:Choice Requires="x15">
      <x15ac:absPath xmlns:x15ac="http://schemas.microsoft.com/office/spreadsheetml/2010/11/ac" url="/Users/HollyMobbs/Documents/Documents - Holly’s MacBook Air/Kayaking/MRC/"/>
    </mc:Choice>
  </mc:AlternateContent>
  <bookViews>
    <workbookView xWindow="0" yWindow="460" windowWidth="28800" windowHeight="16000" activeTab="6"/>
  </bookViews>
  <sheets>
    <sheet name="Elmbridge K1 Assessment" sheetId="10" r:id="rId1"/>
    <sheet name="Elbridge K2 Assessment" sheetId="6" r:id="rId2"/>
    <sheet name="April K1 Assessment" sheetId="11" r:id="rId3"/>
    <sheet name="Short Course Assessment" sheetId="12" r:id="rId4"/>
    <sheet name="Medal Winning HC Average YOY" sheetId="8" r:id="rId5"/>
    <sheet name="2022 Euros Results and HC Data" sheetId="4" r:id="rId6"/>
    <sheet name="2022 Worlds Results and HC Data" sheetId="7" r:id="rId7"/>
  </sheets>
  <calcPr calcId="191028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9" i="11" l="1"/>
  <c r="J99" i="11"/>
  <c r="L94" i="11"/>
  <c r="J94" i="11"/>
  <c r="I94" i="11"/>
  <c r="L93" i="11"/>
  <c r="J93" i="11"/>
  <c r="I93" i="11"/>
  <c r="L92" i="11"/>
  <c r="J92" i="11"/>
  <c r="I92" i="11"/>
  <c r="L91" i="11"/>
  <c r="J91" i="11"/>
  <c r="I91" i="11"/>
  <c r="L90" i="11"/>
  <c r="J90" i="11"/>
  <c r="I90" i="11"/>
  <c r="L89" i="11"/>
  <c r="J89" i="11"/>
  <c r="I89" i="11"/>
  <c r="L88" i="11"/>
  <c r="J88" i="11"/>
  <c r="I88" i="11"/>
  <c r="L87" i="11"/>
  <c r="J87" i="11"/>
  <c r="I87" i="11"/>
  <c r="L86" i="11"/>
  <c r="J86" i="11"/>
  <c r="I86" i="11"/>
  <c r="L85" i="11"/>
  <c r="J85" i="11"/>
  <c r="I85" i="11"/>
  <c r="L84" i="11"/>
  <c r="J84" i="11"/>
  <c r="I84" i="11"/>
  <c r="L83" i="11"/>
  <c r="J83" i="11"/>
  <c r="I83" i="11"/>
  <c r="L82" i="11"/>
  <c r="J82" i="11"/>
  <c r="I82" i="11"/>
  <c r="L81" i="11"/>
  <c r="J81" i="11"/>
  <c r="I81" i="11"/>
  <c r="L80" i="11"/>
  <c r="J80" i="11"/>
  <c r="L79" i="11"/>
  <c r="J79" i="11"/>
  <c r="L69" i="11"/>
  <c r="J69" i="11"/>
  <c r="I69" i="11"/>
  <c r="L68" i="11"/>
  <c r="J68" i="11"/>
  <c r="I68" i="11"/>
  <c r="L67" i="11"/>
  <c r="J67" i="11"/>
  <c r="I67" i="11"/>
  <c r="L66" i="11"/>
  <c r="J66" i="11"/>
  <c r="I66" i="11"/>
  <c r="L65" i="11"/>
  <c r="J65" i="11"/>
  <c r="I65" i="11"/>
  <c r="L64" i="11"/>
  <c r="J64" i="11"/>
  <c r="I64" i="11"/>
  <c r="L63" i="11"/>
  <c r="J63" i="11"/>
  <c r="I63" i="11"/>
  <c r="L62" i="11"/>
  <c r="J62" i="11"/>
  <c r="I62" i="11"/>
  <c r="L61" i="11"/>
  <c r="J61" i="11"/>
  <c r="I61" i="11"/>
  <c r="L60" i="11"/>
  <c r="J60" i="11"/>
  <c r="I60" i="11"/>
  <c r="L59" i="11"/>
  <c r="J59" i="11"/>
  <c r="I59" i="11"/>
  <c r="L58" i="11"/>
  <c r="J58" i="11"/>
  <c r="I58" i="11"/>
  <c r="L57" i="11"/>
  <c r="J57" i="11"/>
  <c r="I57" i="11"/>
  <c r="L56" i="11"/>
  <c r="J56" i="11"/>
  <c r="I56" i="11"/>
  <c r="L55" i="11"/>
  <c r="J55" i="11"/>
  <c r="I55" i="11"/>
  <c r="L54" i="11"/>
  <c r="J54" i="11"/>
  <c r="I54" i="11"/>
  <c r="L53" i="11"/>
  <c r="J53" i="11"/>
  <c r="I53" i="11"/>
  <c r="L52" i="11"/>
  <c r="J52" i="11"/>
  <c r="I52" i="11"/>
  <c r="L51" i="11"/>
  <c r="J51" i="11"/>
  <c r="I51" i="11"/>
  <c r="L50" i="11"/>
  <c r="J50" i="11"/>
  <c r="I50" i="11"/>
  <c r="L49" i="11"/>
  <c r="J49" i="11"/>
  <c r="I49" i="11"/>
  <c r="L48" i="11"/>
  <c r="J48" i="11"/>
  <c r="I48" i="11"/>
  <c r="L47" i="11"/>
  <c r="J47" i="11"/>
  <c r="I47" i="11"/>
  <c r="L46" i="11"/>
  <c r="J46" i="11"/>
  <c r="L45" i="11"/>
  <c r="J45" i="11"/>
  <c r="L41" i="11"/>
  <c r="J41" i="11"/>
  <c r="I41" i="11"/>
  <c r="L40" i="11"/>
  <c r="J40" i="11"/>
  <c r="I40" i="11"/>
  <c r="L39" i="11"/>
  <c r="J39" i="11"/>
  <c r="I39" i="11"/>
  <c r="L38" i="11"/>
  <c r="J38" i="11"/>
  <c r="I38" i="11"/>
  <c r="L37" i="11"/>
  <c r="J37" i="11"/>
  <c r="I37" i="11"/>
  <c r="L36" i="11"/>
  <c r="J36" i="11"/>
  <c r="I36" i="11"/>
  <c r="L35" i="11"/>
  <c r="J35" i="11"/>
  <c r="I35" i="11"/>
  <c r="L34" i="11"/>
  <c r="J34" i="11"/>
  <c r="I34" i="11"/>
  <c r="L33" i="11"/>
  <c r="J33" i="11"/>
  <c r="I33" i="11"/>
  <c r="L32" i="11"/>
  <c r="J32" i="11"/>
  <c r="I32" i="11"/>
  <c r="L31" i="11"/>
  <c r="J31" i="11"/>
  <c r="I31" i="11"/>
  <c r="L30" i="11"/>
  <c r="J30" i="11"/>
  <c r="J23" i="11"/>
  <c r="I23" i="11"/>
  <c r="J22" i="11"/>
  <c r="I22" i="11"/>
  <c r="J21" i="11"/>
  <c r="I21" i="11"/>
  <c r="J20" i="11"/>
  <c r="I20" i="11"/>
  <c r="J19" i="11"/>
  <c r="I19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J11" i="11"/>
  <c r="I11" i="11"/>
  <c r="J10" i="11"/>
  <c r="I10" i="11"/>
  <c r="J9" i="11"/>
  <c r="I9" i="11"/>
  <c r="J8" i="11"/>
  <c r="I8" i="11"/>
  <c r="J7" i="11"/>
  <c r="I7" i="11"/>
  <c r="J6" i="11"/>
  <c r="I6" i="11"/>
  <c r="J5" i="11"/>
  <c r="I5" i="11"/>
  <c r="J4" i="11"/>
  <c r="L68" i="10"/>
  <c r="J68" i="10"/>
  <c r="L65" i="10"/>
  <c r="J65" i="10"/>
  <c r="I65" i="10"/>
  <c r="L64" i="10"/>
  <c r="J64" i="10"/>
  <c r="L59" i="10"/>
  <c r="J59" i="10"/>
  <c r="I59" i="10"/>
  <c r="L58" i="10"/>
  <c r="J58" i="10"/>
  <c r="I58" i="10"/>
  <c r="L57" i="10"/>
  <c r="J57" i="10"/>
  <c r="I57" i="10"/>
  <c r="L56" i="10"/>
  <c r="J56" i="10"/>
  <c r="I56" i="10"/>
  <c r="L55" i="10"/>
  <c r="J55" i="10"/>
  <c r="I55" i="10"/>
  <c r="L54" i="10"/>
  <c r="J54" i="10"/>
  <c r="I54" i="10"/>
  <c r="L53" i="10"/>
  <c r="J53" i="10"/>
  <c r="I53" i="10"/>
  <c r="L52" i="10"/>
  <c r="J52" i="10"/>
  <c r="I52" i="10"/>
  <c r="L51" i="10"/>
  <c r="J51" i="10"/>
  <c r="I51" i="10"/>
  <c r="L50" i="10"/>
  <c r="J50" i="10"/>
  <c r="L47" i="10"/>
  <c r="L46" i="10"/>
  <c r="L45" i="10"/>
  <c r="J45" i="10"/>
  <c r="I45" i="10"/>
  <c r="L44" i="10"/>
  <c r="J44" i="10"/>
  <c r="I44" i="10"/>
  <c r="L43" i="10"/>
  <c r="J43" i="10"/>
  <c r="I43" i="10"/>
  <c r="L42" i="10"/>
  <c r="J42" i="10"/>
  <c r="I42" i="10"/>
  <c r="L41" i="10"/>
  <c r="J41" i="10"/>
  <c r="I41" i="10"/>
  <c r="L40" i="10"/>
  <c r="J40" i="10"/>
  <c r="I40" i="10"/>
  <c r="L39" i="10"/>
  <c r="J39" i="10"/>
  <c r="I39" i="10"/>
  <c r="L38" i="10"/>
  <c r="J38" i="10"/>
  <c r="I38" i="10"/>
  <c r="L37" i="10"/>
  <c r="J37" i="10"/>
  <c r="I37" i="10"/>
  <c r="L36" i="10"/>
  <c r="J36" i="10"/>
  <c r="I36" i="10"/>
  <c r="L35" i="10"/>
  <c r="J35" i="10"/>
  <c r="I35" i="10"/>
  <c r="L34" i="10"/>
  <c r="J34" i="10"/>
  <c r="L31" i="10"/>
  <c r="J31" i="10"/>
  <c r="I31" i="10"/>
  <c r="L30" i="10"/>
  <c r="J30" i="10"/>
  <c r="I30" i="10"/>
  <c r="L29" i="10"/>
  <c r="J29" i="10"/>
  <c r="I29" i="10"/>
  <c r="L28" i="10"/>
  <c r="J28" i="10"/>
  <c r="I28" i="10"/>
  <c r="L27" i="10"/>
  <c r="J27" i="10"/>
  <c r="I27" i="10"/>
  <c r="L26" i="10"/>
  <c r="J26" i="10"/>
  <c r="I26" i="10"/>
  <c r="L25" i="10"/>
  <c r="J25" i="10"/>
  <c r="I25" i="10"/>
  <c r="L24" i="10"/>
  <c r="J24" i="10"/>
  <c r="J17" i="10"/>
  <c r="I17" i="10"/>
  <c r="J16" i="10"/>
  <c r="I16" i="10"/>
  <c r="J15" i="10"/>
  <c r="I15" i="10"/>
  <c r="J14" i="10"/>
  <c r="I14" i="10"/>
  <c r="J13" i="10"/>
  <c r="I13" i="10"/>
  <c r="J12" i="10"/>
  <c r="I12" i="10"/>
  <c r="J11" i="10"/>
  <c r="I11" i="10"/>
  <c r="J10" i="10"/>
  <c r="I10" i="10"/>
  <c r="J9" i="10"/>
  <c r="I9" i="10"/>
  <c r="J8" i="10"/>
  <c r="I8" i="10"/>
  <c r="J7" i="10"/>
  <c r="I7" i="10"/>
  <c r="J6" i="10"/>
  <c r="I6" i="10"/>
  <c r="J5" i="10"/>
  <c r="I5" i="10"/>
  <c r="J4" i="10"/>
  <c r="F5" i="8"/>
  <c r="F6" i="8"/>
  <c r="F7" i="8"/>
  <c r="F8" i="8"/>
  <c r="F9" i="8"/>
  <c r="F10" i="8"/>
  <c r="F11" i="8"/>
  <c r="F12" i="8"/>
  <c r="F14" i="8"/>
  <c r="F15" i="8"/>
  <c r="F17" i="8"/>
  <c r="F18" i="8"/>
  <c r="F19" i="8"/>
  <c r="F20" i="8"/>
  <c r="F21" i="8"/>
  <c r="F23" i="8"/>
  <c r="F4" i="8"/>
  <c r="P22" i="7"/>
  <c r="I22" i="7"/>
  <c r="L22" i="7"/>
  <c r="H22" i="7"/>
  <c r="K22" i="7"/>
  <c r="G22" i="7"/>
  <c r="J22" i="7"/>
  <c r="P20" i="7"/>
  <c r="I20" i="7"/>
  <c r="L20" i="7"/>
  <c r="H20" i="7"/>
  <c r="K20" i="7"/>
  <c r="G20" i="7"/>
  <c r="J20" i="7"/>
  <c r="P19" i="7"/>
  <c r="I19" i="7"/>
  <c r="L19" i="7"/>
  <c r="H19" i="7"/>
  <c r="K19" i="7"/>
  <c r="G19" i="7"/>
  <c r="J19" i="7"/>
  <c r="P18" i="7"/>
  <c r="I18" i="7"/>
  <c r="L18" i="7"/>
  <c r="H18" i="7"/>
  <c r="K18" i="7"/>
  <c r="G18" i="7"/>
  <c r="J18" i="7"/>
  <c r="P17" i="7"/>
  <c r="I17" i="7"/>
  <c r="L17" i="7"/>
  <c r="H17" i="7"/>
  <c r="K17" i="7"/>
  <c r="G17" i="7"/>
  <c r="J17" i="7"/>
  <c r="P16" i="7"/>
  <c r="I16" i="7"/>
  <c r="L16" i="7"/>
  <c r="H16" i="7"/>
  <c r="K16" i="7"/>
  <c r="G16" i="7"/>
  <c r="J16" i="7"/>
  <c r="P14" i="7"/>
  <c r="I14" i="7"/>
  <c r="L14" i="7"/>
  <c r="H14" i="7"/>
  <c r="K14" i="7"/>
  <c r="G14" i="7"/>
  <c r="J14" i="7"/>
  <c r="P13" i="7"/>
  <c r="I13" i="7"/>
  <c r="L13" i="7"/>
  <c r="H13" i="7"/>
  <c r="K13" i="7"/>
  <c r="G13" i="7"/>
  <c r="J13" i="7"/>
  <c r="P11" i="7"/>
  <c r="I11" i="7"/>
  <c r="L11" i="7"/>
  <c r="H11" i="7"/>
  <c r="K11" i="7"/>
  <c r="G11" i="7"/>
  <c r="J11" i="7"/>
  <c r="P10" i="7"/>
  <c r="I10" i="7"/>
  <c r="L10" i="7"/>
  <c r="H10" i="7"/>
  <c r="K10" i="7"/>
  <c r="G10" i="7"/>
  <c r="J10" i="7"/>
  <c r="P9" i="7"/>
  <c r="I9" i="7"/>
  <c r="L9" i="7"/>
  <c r="H9" i="7"/>
  <c r="K9" i="7"/>
  <c r="G9" i="7"/>
  <c r="J9" i="7"/>
  <c r="P8" i="7"/>
  <c r="I8" i="7"/>
  <c r="L8" i="7"/>
  <c r="H8" i="7"/>
  <c r="K8" i="7"/>
  <c r="G8" i="7"/>
  <c r="J8" i="7"/>
  <c r="P7" i="7"/>
  <c r="I7" i="7"/>
  <c r="L7" i="7"/>
  <c r="H7" i="7"/>
  <c r="K7" i="7"/>
  <c r="G7" i="7"/>
  <c r="J7" i="7"/>
  <c r="P6" i="7"/>
  <c r="I6" i="7"/>
  <c r="L6" i="7"/>
  <c r="H6" i="7"/>
  <c r="K6" i="7"/>
  <c r="G6" i="7"/>
  <c r="J6" i="7"/>
  <c r="P5" i="7"/>
  <c r="I5" i="7"/>
  <c r="L5" i="7"/>
  <c r="H5" i="7"/>
  <c r="K5" i="7"/>
  <c r="G5" i="7"/>
  <c r="J5" i="7"/>
  <c r="P4" i="7"/>
  <c r="I4" i="7"/>
  <c r="L4" i="7"/>
  <c r="H4" i="7"/>
  <c r="K4" i="7"/>
  <c r="G4" i="7"/>
  <c r="J4" i="7"/>
  <c r="P3" i="7"/>
  <c r="I3" i="7"/>
  <c r="L3" i="7"/>
  <c r="H3" i="7"/>
  <c r="K3" i="7"/>
  <c r="G3" i="7"/>
  <c r="J3" i="7"/>
  <c r="J37" i="6"/>
  <c r="J38" i="6"/>
  <c r="J39" i="6"/>
  <c r="J36" i="6"/>
  <c r="J25" i="6"/>
  <c r="J26" i="6"/>
  <c r="J27" i="6"/>
  <c r="J28" i="6"/>
  <c r="J29" i="6"/>
  <c r="J30" i="6"/>
  <c r="J31" i="6"/>
  <c r="J24" i="6"/>
  <c r="O39" i="6"/>
  <c r="K39" i="6"/>
  <c r="O38" i="6"/>
  <c r="K38" i="6"/>
  <c r="O37" i="6"/>
  <c r="K37" i="6"/>
  <c r="O36" i="6"/>
  <c r="K36" i="6"/>
  <c r="O35" i="6"/>
  <c r="K35" i="6"/>
  <c r="O32" i="6"/>
  <c r="O31" i="6"/>
  <c r="K31" i="6"/>
  <c r="O30" i="6"/>
  <c r="K30" i="6"/>
  <c r="O29" i="6"/>
  <c r="K29" i="6"/>
  <c r="O28" i="6"/>
  <c r="K28" i="6"/>
  <c r="O27" i="6"/>
  <c r="K27" i="6"/>
  <c r="O26" i="6"/>
  <c r="K26" i="6"/>
  <c r="O25" i="6"/>
  <c r="K25" i="6"/>
  <c r="O24" i="6"/>
  <c r="K24" i="6"/>
  <c r="O23" i="6"/>
  <c r="K23" i="6"/>
  <c r="O20" i="6"/>
  <c r="K20" i="6"/>
  <c r="J20" i="6"/>
  <c r="O19" i="6"/>
  <c r="K19" i="6"/>
  <c r="J19" i="6"/>
  <c r="O18" i="6"/>
  <c r="K18" i="6"/>
  <c r="J18" i="6"/>
  <c r="O17" i="6"/>
  <c r="K17" i="6"/>
  <c r="J17" i="6"/>
  <c r="O16" i="6"/>
  <c r="K16" i="6"/>
  <c r="J16" i="6"/>
  <c r="O15" i="6"/>
  <c r="K15" i="6"/>
  <c r="K10" i="6"/>
  <c r="J10" i="6"/>
  <c r="K9" i="6"/>
  <c r="J9" i="6"/>
  <c r="K8" i="6"/>
  <c r="J8" i="6"/>
  <c r="K7" i="6"/>
  <c r="J7" i="6"/>
  <c r="K6" i="6"/>
  <c r="J6" i="6"/>
  <c r="K5" i="6"/>
  <c r="J5" i="6"/>
  <c r="K4" i="6"/>
  <c r="I6" i="4"/>
  <c r="L6" i="4"/>
  <c r="P22" i="4"/>
  <c r="I22" i="4"/>
  <c r="L22" i="4"/>
  <c r="H22" i="4"/>
  <c r="K22" i="4"/>
  <c r="G22" i="4"/>
  <c r="J22" i="4"/>
  <c r="H4" i="4"/>
  <c r="K4" i="4"/>
  <c r="I4" i="4"/>
  <c r="L4" i="4"/>
  <c r="H5" i="4"/>
  <c r="K5" i="4"/>
  <c r="I5" i="4"/>
  <c r="L5" i="4"/>
  <c r="H6" i="4"/>
  <c r="K6" i="4"/>
  <c r="H7" i="4"/>
  <c r="K7" i="4"/>
  <c r="I7" i="4"/>
  <c r="L7" i="4"/>
  <c r="H8" i="4"/>
  <c r="K8" i="4"/>
  <c r="I8" i="4"/>
  <c r="L8" i="4"/>
  <c r="H9" i="4"/>
  <c r="K9" i="4"/>
  <c r="I9" i="4"/>
  <c r="L9" i="4"/>
  <c r="H10" i="4"/>
  <c r="K10" i="4"/>
  <c r="I10" i="4"/>
  <c r="L10" i="4"/>
  <c r="H11" i="4"/>
  <c r="K11" i="4"/>
  <c r="I11" i="4"/>
  <c r="L11" i="4"/>
  <c r="H13" i="4"/>
  <c r="K13" i="4"/>
  <c r="I13" i="4"/>
  <c r="L13" i="4"/>
  <c r="H14" i="4"/>
  <c r="K14" i="4"/>
  <c r="I14" i="4"/>
  <c r="L14" i="4"/>
  <c r="H16" i="4"/>
  <c r="K16" i="4"/>
  <c r="I16" i="4"/>
  <c r="L16" i="4"/>
  <c r="H17" i="4"/>
  <c r="K17" i="4"/>
  <c r="I17" i="4"/>
  <c r="L17" i="4"/>
  <c r="H18" i="4"/>
  <c r="K18" i="4"/>
  <c r="I18" i="4"/>
  <c r="L18" i="4"/>
  <c r="H19" i="4"/>
  <c r="K19" i="4"/>
  <c r="I19" i="4"/>
  <c r="L19" i="4"/>
  <c r="H20" i="4"/>
  <c r="K20" i="4"/>
  <c r="I20" i="4"/>
  <c r="L20" i="4"/>
  <c r="I3" i="4"/>
  <c r="L3" i="4"/>
  <c r="H3" i="4"/>
  <c r="K3" i="4"/>
  <c r="G4" i="4"/>
  <c r="J4" i="4"/>
  <c r="G5" i="4"/>
  <c r="J5" i="4"/>
  <c r="G6" i="4"/>
  <c r="J6" i="4"/>
  <c r="G7" i="4"/>
  <c r="J7" i="4"/>
  <c r="G8" i="4"/>
  <c r="J8" i="4"/>
  <c r="G9" i="4"/>
  <c r="J9" i="4"/>
  <c r="G10" i="4"/>
  <c r="J10" i="4"/>
  <c r="G11" i="4"/>
  <c r="J11" i="4"/>
  <c r="G13" i="4"/>
  <c r="J13" i="4"/>
  <c r="G14" i="4"/>
  <c r="J14" i="4"/>
  <c r="G16" i="4"/>
  <c r="J16" i="4"/>
  <c r="G17" i="4"/>
  <c r="J17" i="4"/>
  <c r="G18" i="4"/>
  <c r="J18" i="4"/>
  <c r="G19" i="4"/>
  <c r="J19" i="4"/>
  <c r="G20" i="4"/>
  <c r="J20" i="4"/>
  <c r="G3" i="4"/>
  <c r="J3" i="4"/>
  <c r="P20" i="4"/>
  <c r="P19" i="4"/>
  <c r="P18" i="4"/>
  <c r="P17" i="4"/>
  <c r="P16" i="4"/>
  <c r="P14" i="4"/>
  <c r="P13" i="4"/>
  <c r="P11" i="4"/>
  <c r="P10" i="4"/>
  <c r="P9" i="4"/>
  <c r="P8" i="4"/>
  <c r="P7" i="4"/>
  <c r="P6" i="4"/>
  <c r="P5" i="4"/>
  <c r="P4" i="4"/>
  <c r="P3" i="4"/>
</calcChain>
</file>

<file path=xl/sharedStrings.xml><?xml version="1.0" encoding="utf-8"?>
<sst xmlns="http://schemas.openxmlformats.org/spreadsheetml/2006/main" count="1410" uniqueCount="490">
  <si>
    <t>Availability</t>
  </si>
  <si>
    <t>Selection</t>
  </si>
  <si>
    <t>Pos</t>
  </si>
  <si>
    <t>Name</t>
  </si>
  <si>
    <t>Div</t>
  </si>
  <si>
    <t>Club</t>
  </si>
  <si>
    <t>Class</t>
  </si>
  <si>
    <t>Elapsed</t>
  </si>
  <si>
    <t>Distance (KM)</t>
  </si>
  <si>
    <t>% to class winner</t>
  </si>
  <si>
    <t>Speed per KM</t>
  </si>
  <si>
    <t>HC</t>
  </si>
  <si>
    <t>Adjusted time for HC</t>
  </si>
  <si>
    <t>2022 EUROS BM HC</t>
  </si>
  <si>
    <t>WC</t>
  </si>
  <si>
    <t>GN</t>
  </si>
  <si>
    <t>Senior &amp; U23 Men</t>
  </si>
  <si>
    <t>DANIEL</t>
  </si>
  <si>
    <t>JOHNSON</t>
  </si>
  <si>
    <t>CLM</t>
  </si>
  <si>
    <t>SMK</t>
  </si>
  <si>
    <t>N</t>
  </si>
  <si>
    <t>MATTHEW</t>
  </si>
  <si>
    <t>COLLINGE</t>
  </si>
  <si>
    <t>FOY</t>
  </si>
  <si>
    <t>U23MK</t>
  </si>
  <si>
    <t>Y</t>
  </si>
  <si>
    <t>TOM</t>
  </si>
  <si>
    <t>SHARPE</t>
  </si>
  <si>
    <t>RIC</t>
  </si>
  <si>
    <t>JOE</t>
  </si>
  <si>
    <t>PETERSEN</t>
  </si>
  <si>
    <t>BAN</t>
  </si>
  <si>
    <t>ROSS</t>
  </si>
  <si>
    <t>MCMULLEN</t>
  </si>
  <si>
    <t>ELM</t>
  </si>
  <si>
    <t>TIMOTHY</t>
  </si>
  <si>
    <t>DOWDEN</t>
  </si>
  <si>
    <t>NOR</t>
  </si>
  <si>
    <t>BENJAMIN</t>
  </si>
  <si>
    <t>CABRERA</t>
  </si>
  <si>
    <t>ALEX</t>
  </si>
  <si>
    <t>MCINTYRE</t>
  </si>
  <si>
    <t>ROBERT</t>
  </si>
  <si>
    <t>POOLE</t>
  </si>
  <si>
    <t>WEY</t>
  </si>
  <si>
    <t>FINN</t>
  </si>
  <si>
    <t>CADELL</t>
  </si>
  <si>
    <t>NOT</t>
  </si>
  <si>
    <t>GEORGE</t>
  </si>
  <si>
    <t>DURDEN</t>
  </si>
  <si>
    <t>R</t>
  </si>
  <si>
    <t>ANDREW</t>
  </si>
  <si>
    <t>BIRKETT</t>
  </si>
  <si>
    <t>BILLY</t>
  </si>
  <si>
    <t>BUTLER</t>
  </si>
  <si>
    <t>FOX</t>
  </si>
  <si>
    <t>VMK</t>
  </si>
  <si>
    <t>TIM</t>
  </si>
  <si>
    <t>GANNICOTT-PORTER</t>
  </si>
  <si>
    <t>JAMES</t>
  </si>
  <si>
    <t>HOW</t>
  </si>
  <si>
    <t>JONATHAN</t>
  </si>
  <si>
    <t>OGRADY</t>
  </si>
  <si>
    <t>RUN</t>
  </si>
  <si>
    <t>SKLENAR</t>
  </si>
  <si>
    <t>DENI</t>
  </si>
  <si>
    <t>PANEV</t>
  </si>
  <si>
    <t>AIDAN</t>
  </si>
  <si>
    <t>DAVIS</t>
  </si>
  <si>
    <t>DAVID</t>
  </si>
  <si>
    <t>GURNEY</t>
  </si>
  <si>
    <t>BSF</t>
  </si>
  <si>
    <t>DNS</t>
  </si>
  <si>
    <t>CESAR</t>
  </si>
  <si>
    <t>FALCO</t>
  </si>
  <si>
    <t>RTD</t>
  </si>
  <si>
    <t>STUART</t>
  </si>
  <si>
    <t>BRISTOW</t>
  </si>
  <si>
    <t>ROY</t>
  </si>
  <si>
    <t>TOBY</t>
  </si>
  <si>
    <t>BOOTH</t>
  </si>
  <si>
    <t>Senior &amp; U23 Women</t>
  </si>
  <si>
    <t>FAY</t>
  </si>
  <si>
    <t>LAMPH</t>
  </si>
  <si>
    <t>VFK</t>
  </si>
  <si>
    <t>MELISSA</t>
  </si>
  <si>
    <t>SFK</t>
  </si>
  <si>
    <t>SAMANTHA</t>
  </si>
  <si>
    <t>MARTYN</t>
  </si>
  <si>
    <t>U23FK</t>
  </si>
  <si>
    <t>REBEKAH</t>
  </si>
  <si>
    <t>SOLWAY</t>
  </si>
  <si>
    <t>KATIE</t>
  </si>
  <si>
    <t>BROOKES</t>
  </si>
  <si>
    <t>EXE</t>
  </si>
  <si>
    <t>JANE</t>
  </si>
  <si>
    <t>SWARBRECK</t>
  </si>
  <si>
    <t>LUCY</t>
  </si>
  <si>
    <t>GUEST</t>
  </si>
  <si>
    <t>BRYNDE</t>
  </si>
  <si>
    <t>KREFT</t>
  </si>
  <si>
    <t>JESSIE</t>
  </si>
  <si>
    <t>URQUHART</t>
  </si>
  <si>
    <t>ELISE</t>
  </si>
  <si>
    <t>MONTAGNA</t>
  </si>
  <si>
    <t>BECKY</t>
  </si>
  <si>
    <t>PEMBLE</t>
  </si>
  <si>
    <t>ADS</t>
  </si>
  <si>
    <t>OLIVIA</t>
  </si>
  <si>
    <t>GEDDES</t>
  </si>
  <si>
    <t>FREYA</t>
  </si>
  <si>
    <t>PETERS</t>
  </si>
  <si>
    <t>U18 Men</t>
  </si>
  <si>
    <t>HARRY</t>
  </si>
  <si>
    <t>FREELAND</t>
  </si>
  <si>
    <t>RDG</t>
  </si>
  <si>
    <t>U18MK</t>
  </si>
  <si>
    <t>ARTHUR</t>
  </si>
  <si>
    <t>MORLEY</t>
  </si>
  <si>
    <t>JOSEPH</t>
  </si>
  <si>
    <t>ENOCH</t>
  </si>
  <si>
    <t>GABRIEL</t>
  </si>
  <si>
    <t>POPHAM-COVELEY</t>
  </si>
  <si>
    <t>WILLIAM</t>
  </si>
  <si>
    <t>SHORT</t>
  </si>
  <si>
    <t>U16MK</t>
  </si>
  <si>
    <t>SAM</t>
  </si>
  <si>
    <t>CRIBBETT</t>
  </si>
  <si>
    <t>RLS</t>
  </si>
  <si>
    <t>FLYNN</t>
  </si>
  <si>
    <t>HOLT</t>
  </si>
  <si>
    <t>ALEXANDER</t>
  </si>
  <si>
    <t>WORGAN</t>
  </si>
  <si>
    <t>LUKAS</t>
  </si>
  <si>
    <t>SCHLEITER NIELSEN</t>
  </si>
  <si>
    <t>SEWELL-CATCHPOLE</t>
  </si>
  <si>
    <t>TRISHAN</t>
  </si>
  <si>
    <t>BHOOLA</t>
  </si>
  <si>
    <t>PATRICK</t>
  </si>
  <si>
    <t>ALLAN</t>
  </si>
  <si>
    <t>JACK</t>
  </si>
  <si>
    <t>RAYMENT</t>
  </si>
  <si>
    <t>LBZ</t>
  </si>
  <si>
    <t>EDWARD</t>
  </si>
  <si>
    <t>SAUNDERS</t>
  </si>
  <si>
    <t>BULLOCK</t>
  </si>
  <si>
    <t>IVAN</t>
  </si>
  <si>
    <t>BARRITT</t>
  </si>
  <si>
    <t>GLO</t>
  </si>
  <si>
    <t>ETHAN</t>
  </si>
  <si>
    <t>HUNT</t>
  </si>
  <si>
    <t>CASSIAN</t>
  </si>
  <si>
    <t>PAYNE</t>
  </si>
  <si>
    <t>NILAND</t>
  </si>
  <si>
    <t>THEO</t>
  </si>
  <si>
    <t>SALES</t>
  </si>
  <si>
    <t>CAM</t>
  </si>
  <si>
    <t>PETER</t>
  </si>
  <si>
    <t>SKINNER</t>
  </si>
  <si>
    <t>NATHAN</t>
  </si>
  <si>
    <t>PRIOR</t>
  </si>
  <si>
    <t>FELIX</t>
  </si>
  <si>
    <t>SHETTY</t>
  </si>
  <si>
    <t>DOMINIC</t>
  </si>
  <si>
    <t>WALKER</t>
  </si>
  <si>
    <t>LARNER</t>
  </si>
  <si>
    <t>JAGO</t>
  </si>
  <si>
    <t>TAYLOR</t>
  </si>
  <si>
    <t>TEEUWEN</t>
  </si>
  <si>
    <t>O’HALLORAN</t>
  </si>
  <si>
    <t>TYLER</t>
  </si>
  <si>
    <t>KINDER</t>
  </si>
  <si>
    <t>ALI</t>
  </si>
  <si>
    <t>KABEER</t>
  </si>
  <si>
    <t>WOK</t>
  </si>
  <si>
    <t>MABLESON</t>
  </si>
  <si>
    <t>U18 Women</t>
  </si>
  <si>
    <t>GRETA</t>
  </si>
  <si>
    <t>ROESER</t>
  </si>
  <si>
    <t>U18FK</t>
  </si>
  <si>
    <t>ISLA</t>
  </si>
  <si>
    <t>BETHUNE</t>
  </si>
  <si>
    <t>SIENNA</t>
  </si>
  <si>
    <t>ANNABEL</t>
  </si>
  <si>
    <t>HUTCHINSON</t>
  </si>
  <si>
    <t>MOLLIE</t>
  </si>
  <si>
    <t>BALL</t>
  </si>
  <si>
    <t>DEV</t>
  </si>
  <si>
    <t>MATILDA</t>
  </si>
  <si>
    <t>KAMILA</t>
  </si>
  <si>
    <t>SKLENAROVA</t>
  </si>
  <si>
    <t>U16FK</t>
  </si>
  <si>
    <t>NERYS</t>
  </si>
  <si>
    <t>HALL</t>
  </si>
  <si>
    <t>BETH</t>
  </si>
  <si>
    <t>PERRY</t>
  </si>
  <si>
    <t>SOU</t>
  </si>
  <si>
    <t>CHLOE</t>
  </si>
  <si>
    <t>RITCHIE</t>
  </si>
  <si>
    <t>FRANKIE</t>
  </si>
  <si>
    <t>SCRIVENER</t>
  </si>
  <si>
    <t>DIANORA</t>
  </si>
  <si>
    <t>DE BILIO</t>
  </si>
  <si>
    <t>TILLA MARIE</t>
  </si>
  <si>
    <t>KUBISCH-WILES</t>
  </si>
  <si>
    <t>HANNAH</t>
  </si>
  <si>
    <t>CHARLOTTE</t>
  </si>
  <si>
    <t>FULFORD-PEREZ</t>
  </si>
  <si>
    <t>JASMINE</t>
  </si>
  <si>
    <t>SARGEANT</t>
  </si>
  <si>
    <t>ESTELLE</t>
  </si>
  <si>
    <t>WIDDOWS</t>
  </si>
  <si>
    <t>EMILY</t>
  </si>
  <si>
    <t>BOWLES-TROW</t>
  </si>
  <si>
    <t>U18 C1 Men</t>
  </si>
  <si>
    <t>OWEN</t>
  </si>
  <si>
    <t>CHISHOLM</t>
  </si>
  <si>
    <t>JMC</t>
  </si>
  <si>
    <t>Distance</t>
  </si>
  <si>
    <t>Time 1st</t>
  </si>
  <si>
    <t>Time 2nd</t>
  </si>
  <si>
    <t>Time 3rd</t>
  </si>
  <si>
    <t>Time per KM</t>
  </si>
  <si>
    <t>Adjuest time for HC</t>
  </si>
  <si>
    <t>Medal winning HC Average</t>
  </si>
  <si>
    <t>HC from 2021 Worlds</t>
  </si>
  <si>
    <t>SMK1</t>
  </si>
  <si>
    <t>SWK1</t>
  </si>
  <si>
    <t>U23 MK1</t>
  </si>
  <si>
    <t>U23 WK1</t>
  </si>
  <si>
    <t>JMK1</t>
  </si>
  <si>
    <t>JWK1</t>
  </si>
  <si>
    <t>SMC1</t>
  </si>
  <si>
    <t>U23 MC1</t>
  </si>
  <si>
    <t>SWC1</t>
  </si>
  <si>
    <t>U23 WC1</t>
  </si>
  <si>
    <t>JMC1</t>
  </si>
  <si>
    <t>JWC1</t>
  </si>
  <si>
    <t>SMK2</t>
  </si>
  <si>
    <t>SWK2</t>
  </si>
  <si>
    <t>JMK2</t>
  </si>
  <si>
    <t>JWK2</t>
  </si>
  <si>
    <t>SMC2</t>
  </si>
  <si>
    <t>SWC2</t>
  </si>
  <si>
    <t>JMC2</t>
  </si>
  <si>
    <t>JWC2</t>
  </si>
  <si>
    <t>SC1Women</t>
  </si>
  <si>
    <t>Fay</t>
  </si>
  <si>
    <t>Samantha</t>
  </si>
  <si>
    <t>Melissa</t>
  </si>
  <si>
    <t>Katie</t>
  </si>
  <si>
    <t>Lucy</t>
  </si>
  <si>
    <t>Freya</t>
  </si>
  <si>
    <t>Becky</t>
  </si>
  <si>
    <t>Elise</t>
  </si>
  <si>
    <t>Lamph</t>
  </si>
  <si>
    <t>Martyn</t>
  </si>
  <si>
    <t>Johnson</t>
  </si>
  <si>
    <t>Brookes</t>
  </si>
  <si>
    <t>Guest</t>
  </si>
  <si>
    <t>Peters</t>
  </si>
  <si>
    <t>Pemble</t>
  </si>
  <si>
    <t>Montagna</t>
  </si>
  <si>
    <t>ADL</t>
  </si>
  <si>
    <t>Greta</t>
  </si>
  <si>
    <t>Sienna</t>
  </si>
  <si>
    <t>Isla</t>
  </si>
  <si>
    <t>Beth</t>
  </si>
  <si>
    <t>Chloe</t>
  </si>
  <si>
    <t>Frankie</t>
  </si>
  <si>
    <t>Dianora</t>
  </si>
  <si>
    <t>Estelle</t>
  </si>
  <si>
    <t>Jasmine</t>
  </si>
  <si>
    <t>Tilla Marie</t>
  </si>
  <si>
    <t>Roeser</t>
  </si>
  <si>
    <t>Payne</t>
  </si>
  <si>
    <t>Bethune</t>
  </si>
  <si>
    <t>Perry</t>
  </si>
  <si>
    <t>Ritchie</t>
  </si>
  <si>
    <t>Scrivener</t>
  </si>
  <si>
    <t>De Bilio</t>
  </si>
  <si>
    <t>Widdows</t>
  </si>
  <si>
    <t>Sargeant</t>
  </si>
  <si>
    <t>Kubisch-Wiles</t>
  </si>
  <si>
    <t>U18W</t>
  </si>
  <si>
    <t>Owen</t>
  </si>
  <si>
    <t>Andrew</t>
  </si>
  <si>
    <t>Chisholm</t>
  </si>
  <si>
    <t>Elliot</t>
  </si>
  <si>
    <t>Anna</t>
  </si>
  <si>
    <t>Palmber</t>
  </si>
  <si>
    <t>U18 MC1</t>
  </si>
  <si>
    <t>James</t>
  </si>
  <si>
    <t>Luke</t>
  </si>
  <si>
    <t>Matthew</t>
  </si>
  <si>
    <t>Keith</t>
  </si>
  <si>
    <t>William</t>
  </si>
  <si>
    <t>Alex</t>
  </si>
  <si>
    <t>Stuart</t>
  </si>
  <si>
    <t>Finn</t>
  </si>
  <si>
    <t>Timothy</t>
  </si>
  <si>
    <t>Tim</t>
  </si>
  <si>
    <t>Edgar</t>
  </si>
  <si>
    <t>Joe</t>
  </si>
  <si>
    <t>Russell</t>
  </si>
  <si>
    <t>Shaw</t>
  </si>
  <si>
    <t>Collinge</t>
  </si>
  <si>
    <t>Moule</t>
  </si>
  <si>
    <t>Stroud</t>
  </si>
  <si>
    <t>Mcintyre</t>
  </si>
  <si>
    <t>Bristow</t>
  </si>
  <si>
    <t>Cadell</t>
  </si>
  <si>
    <t>How</t>
  </si>
  <si>
    <t>Dowden</t>
  </si>
  <si>
    <t>Gannicott-Porter</t>
  </si>
  <si>
    <t>Boehm</t>
  </si>
  <si>
    <t>Fitzpatrick</t>
  </si>
  <si>
    <t>SM</t>
  </si>
  <si>
    <t>U23</t>
  </si>
  <si>
    <t>U23M</t>
  </si>
  <si>
    <t>Deni</t>
  </si>
  <si>
    <t>Albert</t>
  </si>
  <si>
    <t>Ryan</t>
  </si>
  <si>
    <t>Panev</t>
  </si>
  <si>
    <t>Hicks</t>
  </si>
  <si>
    <t>Petersen</t>
  </si>
  <si>
    <t>Lark</t>
  </si>
  <si>
    <t>DNF</t>
  </si>
  <si>
    <t>Harry</t>
  </si>
  <si>
    <t>Arthur</t>
  </si>
  <si>
    <t>Flynn</t>
  </si>
  <si>
    <t>Ivan</t>
  </si>
  <si>
    <t>Alexander</t>
  </si>
  <si>
    <t>Patrick</t>
  </si>
  <si>
    <t>Ali</t>
  </si>
  <si>
    <t>Edward</t>
  </si>
  <si>
    <t>Nathan</t>
  </si>
  <si>
    <t>Dominic</t>
  </si>
  <si>
    <t>Felix</t>
  </si>
  <si>
    <t>Joseph</t>
  </si>
  <si>
    <t>Freeland</t>
  </si>
  <si>
    <t>Morley</t>
  </si>
  <si>
    <t>Holt</t>
  </si>
  <si>
    <t>Short</t>
  </si>
  <si>
    <t>Barritt</t>
  </si>
  <si>
    <t>Worgan</t>
  </si>
  <si>
    <t>Allan</t>
  </si>
  <si>
    <t>Kabeer</t>
  </si>
  <si>
    <t>Saunders</t>
  </si>
  <si>
    <t>Sewell-Catchpole</t>
  </si>
  <si>
    <t>Prior</t>
  </si>
  <si>
    <t>Walker</t>
  </si>
  <si>
    <t>Shetty</t>
  </si>
  <si>
    <t>Enoch</t>
  </si>
  <si>
    <t>NKC</t>
  </si>
  <si>
    <t>Sloway</t>
  </si>
  <si>
    <t>Swarbreck</t>
  </si>
  <si>
    <t>Wallace-Loizou</t>
  </si>
  <si>
    <t>Freeman</t>
  </si>
  <si>
    <t>Falltrick</t>
  </si>
  <si>
    <t>Wilson</t>
  </si>
  <si>
    <t>Senior Women</t>
  </si>
  <si>
    <t>Hall</t>
  </si>
  <si>
    <t>Sklenarova</t>
  </si>
  <si>
    <t>Ball</t>
  </si>
  <si>
    <t>Hutchinson</t>
  </si>
  <si>
    <t>Atwood</t>
  </si>
  <si>
    <t>Senior Men</t>
  </si>
  <si>
    <t>Durden</t>
  </si>
  <si>
    <t>McMullen</t>
  </si>
  <si>
    <t>Booth</t>
  </si>
  <si>
    <t>Sklenar</t>
  </si>
  <si>
    <t>Peterson</t>
  </si>
  <si>
    <t>Sharpe</t>
  </si>
  <si>
    <t>Caberra</t>
  </si>
  <si>
    <t>Singleton</t>
  </si>
  <si>
    <t>Ross</t>
  </si>
  <si>
    <t>Cribbett</t>
  </si>
  <si>
    <t>Hinves</t>
  </si>
  <si>
    <t>Lamb</t>
  </si>
  <si>
    <t>Bhoola</t>
  </si>
  <si>
    <t>Bullock</t>
  </si>
  <si>
    <t>Mazur</t>
  </si>
  <si>
    <t>Kinder</t>
  </si>
  <si>
    <t>SW</t>
  </si>
  <si>
    <t>U23W</t>
  </si>
  <si>
    <t>Alt HC</t>
  </si>
  <si>
    <t>y</t>
  </si>
  <si>
    <t>P1</t>
  </si>
  <si>
    <t>P2</t>
  </si>
  <si>
    <t>Euros Avail</t>
  </si>
  <si>
    <t>Euros Selection</t>
  </si>
  <si>
    <t>Sanabria Avail</t>
  </si>
  <si>
    <t>SNB Selection</t>
  </si>
  <si>
    <t>Comment</t>
  </si>
  <si>
    <t>Medal winning HC Average 22</t>
  </si>
  <si>
    <t>Worlds 22</t>
  </si>
  <si>
    <t>Euros 
22</t>
  </si>
  <si>
    <t>Medal Winning HC (average)</t>
  </si>
  <si>
    <t>2022 Worlds HC</t>
  </si>
  <si>
    <t>Worlds
 21</t>
  </si>
  <si>
    <t>AVERAGE</t>
  </si>
  <si>
    <t>Reserve 1</t>
  </si>
  <si>
    <t>Reserve 2</t>
  </si>
  <si>
    <t>reserve 1</t>
  </si>
  <si>
    <t>reserve 2</t>
  </si>
  <si>
    <t>GRETA ROESER</t>
  </si>
  <si>
    <t>JFK</t>
  </si>
  <si>
    <t>SIENNA PAYNE</t>
  </si>
  <si>
    <t>MOLLIE BALL</t>
  </si>
  <si>
    <t>KAMILA SKLENAROVA</t>
  </si>
  <si>
    <t>MATILDA ENOCH</t>
  </si>
  <si>
    <t>ANNABEL HUTCHINSON</t>
  </si>
  <si>
    <t>NERYS HALL</t>
  </si>
  <si>
    <t>FRANKIE SCRIVENER</t>
  </si>
  <si>
    <t>TILLA MARIE KUBISCH-WILES</t>
  </si>
  <si>
    <t>BETH PERRY</t>
  </si>
  <si>
    <t>DIANORA DE BILIO</t>
  </si>
  <si>
    <t>CHARLOTTE FULFORD-PEREZ</t>
  </si>
  <si>
    <t>EMILY BOWLES-TROW</t>
  </si>
  <si>
    <t>HANNAH PEMBLE</t>
  </si>
  <si>
    <t>CATHERINE LONG</t>
  </si>
  <si>
    <t>HARRY FREELAND</t>
  </si>
  <si>
    <t>JMK</t>
  </si>
  <si>
    <t>ARTHUR MORLEY</t>
  </si>
  <si>
    <t>FLYNN HOLT</t>
  </si>
  <si>
    <t>JOSEPH ENOCH</t>
  </si>
  <si>
    <t>TOBY BULLOCK</t>
  </si>
  <si>
    <t>JAMES ROSS</t>
  </si>
  <si>
    <t>ALEXANDER WORGAN</t>
  </si>
  <si>
    <t>WILLIAM SHORT</t>
  </si>
  <si>
    <t>EDWARD SAUNDERS</t>
  </si>
  <si>
    <t>JACK RAYMENT</t>
  </si>
  <si>
    <t>TRISHAN BHOOLA</t>
  </si>
  <si>
    <t>HARRY SEWELL-CATCHPOLE</t>
  </si>
  <si>
    <t>ALI KABEER</t>
  </si>
  <si>
    <t>IVAN BARRITT</t>
  </si>
  <si>
    <t>WILLIAM ROESER</t>
  </si>
  <si>
    <t>FREDDIE HEARD</t>
  </si>
  <si>
    <t>CASSIAN PAYNE</t>
  </si>
  <si>
    <t>TYLER KINDER</t>
  </si>
  <si>
    <t>LEON DIXON</t>
  </si>
  <si>
    <t>ETHAN HUNT</t>
  </si>
  <si>
    <t>FAY LAMPH</t>
  </si>
  <si>
    <t>JESSIE URQUHART</t>
  </si>
  <si>
    <t>JANE SWARBRECK</t>
  </si>
  <si>
    <t>SAMANTHA MARTYN</t>
  </si>
  <si>
    <t>LUCY GUEST</t>
  </si>
  <si>
    <t>MELISSA JOHNSON</t>
  </si>
  <si>
    <t>REBEKAH SOLWAY</t>
  </si>
  <si>
    <t>BECKY PEMBLE</t>
  </si>
  <si>
    <t>ALICE MURPHY</t>
  </si>
  <si>
    <t>KATIE POCKLINGTON</t>
  </si>
  <si>
    <t>JONATHAN JONES</t>
  </si>
  <si>
    <t>FLA</t>
  </si>
  <si>
    <t>SMC</t>
  </si>
  <si>
    <t>OWEN CHISHOLM</t>
  </si>
  <si>
    <t>AREG SARKISYAN</t>
  </si>
  <si>
    <t>ANDREW ELLIOT</t>
  </si>
  <si>
    <t>Senior C1 Men</t>
  </si>
  <si>
    <t>ANNA PALMER</t>
  </si>
  <si>
    <t>SFC</t>
  </si>
  <si>
    <t>Senior C1 Women</t>
  </si>
  <si>
    <t>Senior K1 Women</t>
  </si>
  <si>
    <t>Junior K1 Men</t>
  </si>
  <si>
    <t>Junior K1 Women</t>
  </si>
  <si>
    <t>JAMES RUSSELL</t>
  </si>
  <si>
    <t>MATTHEW JOHNSON</t>
  </si>
  <si>
    <t>TOM LUSTY</t>
  </si>
  <si>
    <t>SOL</t>
  </si>
  <si>
    <t>MATTHEW COLLINGE</t>
  </si>
  <si>
    <t>LUKE SHAW</t>
  </si>
  <si>
    <t>JOE PETERSEN</t>
  </si>
  <si>
    <t>ALEX MCINTYRE</t>
  </si>
  <si>
    <t>TIMOTHY DOWDEN</t>
  </si>
  <si>
    <t>WILLIAM STROUD</t>
  </si>
  <si>
    <t>JAMES HOW</t>
  </si>
  <si>
    <t>FINN CADELL</t>
  </si>
  <si>
    <t>TIM GANNICOTT-PORTER</t>
  </si>
  <si>
    <t>GEORGE DURDEN</t>
  </si>
  <si>
    <t>LEWIS SMITH</t>
  </si>
  <si>
    <t>LIN</t>
  </si>
  <si>
    <t>DANIEL SKLENAR</t>
  </si>
  <si>
    <t>JAMES WALKINTON</t>
  </si>
  <si>
    <t>Senior K1 Men</t>
  </si>
  <si>
    <t>Available?</t>
  </si>
  <si>
    <t>Selected</t>
  </si>
  <si>
    <t>HC 2 based on base pace per KM vs SMK1 at Euros 22</t>
  </si>
  <si>
    <t>HC 3 based on pace per KM vs SMK2 at Euros 22. Alt HCs modelled for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</si>
</sst>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;"/>
    <numFmt numFmtId="165" formatCode="[h]:mm:ss;@"/>
    <numFmt numFmtId="166" formatCode="hh:mm:ss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rgb="FFFFFF99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3" borderId="11">
      <alignment horizontal="left"/>
    </xf>
    <xf numFmtId="0" fontId="7" fillId="4" borderId="0">
      <alignment horizontal="left"/>
      <protection locked="0"/>
    </xf>
    <xf numFmtId="0" fontId="1" fillId="0" borderId="0"/>
    <xf numFmtId="0" fontId="1" fillId="0" borderId="0"/>
    <xf numFmtId="0" fontId="1" fillId="0" borderId="0"/>
    <xf numFmtId="164" fontId="5" fillId="4" borderId="0">
      <alignment horizontal="right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16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wrapText="1"/>
    </xf>
    <xf numFmtId="21" fontId="0" fillId="0" borderId="1" xfId="0" applyNumberFormat="1" applyBorder="1"/>
    <xf numFmtId="9" fontId="0" fillId="0" borderId="1" xfId="0" applyNumberFormat="1" applyBorder="1"/>
    <xf numFmtId="9" fontId="0" fillId="0" borderId="1" xfId="1" applyFont="1" applyBorder="1"/>
    <xf numFmtId="0" fontId="0" fillId="0" borderId="2" xfId="0" applyBorder="1"/>
    <xf numFmtId="0" fontId="2" fillId="0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21" fontId="0" fillId="0" borderId="7" xfId="0" applyNumberFormat="1" applyBorder="1"/>
    <xf numFmtId="9" fontId="0" fillId="0" borderId="7" xfId="1" applyFont="1" applyBorder="1"/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 applyAlignment="1">
      <alignment horizontal="center"/>
    </xf>
    <xf numFmtId="21" fontId="0" fillId="0" borderId="2" xfId="0" applyNumberFormat="1" applyBorder="1"/>
    <xf numFmtId="9" fontId="0" fillId="0" borderId="2" xfId="1" applyFont="1" applyBorder="1"/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0" fillId="0" borderId="10" xfId="0" applyBorder="1"/>
    <xf numFmtId="21" fontId="3" fillId="0" borderId="4" xfId="0" applyNumberFormat="1" applyFont="1" applyBorder="1"/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0" xfId="0" applyNumberFormat="1"/>
    <xf numFmtId="0" fontId="3" fillId="0" borderId="13" xfId="0" applyFont="1" applyBorder="1" applyAlignment="1">
      <alignment horizontal="center"/>
    </xf>
    <xf numFmtId="0" fontId="0" fillId="0" borderId="0" xfId="0"/>
    <xf numFmtId="0" fontId="3" fillId="0" borderId="0" xfId="0" applyFont="1"/>
    <xf numFmtId="21" fontId="0" fillId="0" borderId="0" xfId="0" applyNumberFormat="1"/>
    <xf numFmtId="0" fontId="0" fillId="0" borderId="0" xfId="0" applyAlignment="1">
      <alignment horizontal="center"/>
    </xf>
    <xf numFmtId="0" fontId="3" fillId="0" borderId="18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21" fontId="3" fillId="0" borderId="17" xfId="0" applyNumberFormat="1" applyFont="1" applyBorder="1"/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2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/>
    <xf numFmtId="166" fontId="0" fillId="0" borderId="1" xfId="0" applyNumberFormat="1" applyBorder="1"/>
    <xf numFmtId="1" fontId="0" fillId="0" borderId="1" xfId="0" applyNumberFormat="1" applyBorder="1"/>
    <xf numFmtId="0" fontId="3" fillId="0" borderId="43" xfId="0" applyFont="1" applyFill="1" applyBorder="1" applyAlignment="1">
      <alignment horizontal="center"/>
    </xf>
    <xf numFmtId="9" fontId="0" fillId="0" borderId="7" xfId="0" applyNumberFormat="1" applyBorder="1"/>
    <xf numFmtId="0" fontId="0" fillId="0" borderId="44" xfId="0" applyBorder="1"/>
    <xf numFmtId="0" fontId="0" fillId="0" borderId="44" xfId="0" applyBorder="1" applyAlignment="1">
      <alignment horizontal="left"/>
    </xf>
    <xf numFmtId="0" fontId="0" fillId="0" borderId="45" xfId="0" applyBorder="1"/>
    <xf numFmtId="0" fontId="3" fillId="0" borderId="43" xfId="0" applyFont="1" applyBorder="1"/>
    <xf numFmtId="0" fontId="0" fillId="0" borderId="46" xfId="0" applyBorder="1"/>
    <xf numFmtId="0" fontId="3" fillId="0" borderId="47" xfId="0" applyFont="1" applyBorder="1"/>
    <xf numFmtId="0" fontId="0" fillId="0" borderId="25" xfId="0" applyFill="1" applyBorder="1" applyAlignment="1">
      <alignment horizontal="center"/>
    </xf>
    <xf numFmtId="21" fontId="0" fillId="0" borderId="36" xfId="0" applyNumberFormat="1" applyFill="1" applyBorder="1" applyAlignment="1">
      <alignment horizontal="center"/>
    </xf>
    <xf numFmtId="21" fontId="0" fillId="0" borderId="37" xfId="0" applyNumberFormat="1" applyFill="1" applyBorder="1" applyAlignment="1">
      <alignment horizontal="center"/>
    </xf>
    <xf numFmtId="21" fontId="3" fillId="0" borderId="38" xfId="0" applyNumberFormat="1" applyFont="1" applyFill="1" applyBorder="1" applyAlignment="1">
      <alignment horizontal="center"/>
    </xf>
    <xf numFmtId="21" fontId="3" fillId="0" borderId="35" xfId="0" applyNumberFormat="1" applyFont="1" applyFill="1" applyBorder="1" applyAlignment="1">
      <alignment horizontal="center"/>
    </xf>
    <xf numFmtId="21" fontId="0" fillId="0" borderId="39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21" fontId="0" fillId="0" borderId="1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21" fontId="3" fillId="0" borderId="4" xfId="0" applyNumberFormat="1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3" fillId="0" borderId="43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6">
    <cellStyle name="Locked" xfId="3"/>
    <cellStyle name="Normal" xfId="0" builtinId="0"/>
    <cellStyle name="Normal 11" xfId="7"/>
    <cellStyle name="Normal 11 2" xfId="11"/>
    <cellStyle name="Normal 11 2 2" xfId="20"/>
    <cellStyle name="Normal 11 3" xfId="17"/>
    <cellStyle name="Normal 11 4" xfId="24"/>
    <cellStyle name="Normal 11_Div7" xfId="13"/>
    <cellStyle name="Normal 14" xfId="6"/>
    <cellStyle name="Normal 14 2" xfId="10"/>
    <cellStyle name="Normal 14 2 2" xfId="19"/>
    <cellStyle name="Normal 14 3" xfId="16"/>
    <cellStyle name="Normal 14 4" xfId="23"/>
    <cellStyle name="Normal 14_Div7" xfId="14"/>
    <cellStyle name="Normal 17" xfId="12"/>
    <cellStyle name="Normal 17 2" xfId="21"/>
    <cellStyle name="Normal 2" xfId="5"/>
    <cellStyle name="Normal 2 2" xfId="15"/>
    <cellStyle name="Normal 3" xfId="9"/>
    <cellStyle name="Normal 3 2" xfId="18"/>
    <cellStyle name="Normal 4" xfId="22"/>
    <cellStyle name="Normal 5" xfId="2"/>
    <cellStyle name="Normal 6" xfId="25"/>
    <cellStyle name="Percent" xfId="1" builtinId="5"/>
    <cellStyle name="Unlocked" xfId="4"/>
    <cellStyle name="Unlocked Time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pane xSplit="1" ySplit="2" topLeftCell="B45" activePane="bottomRight" state="frozen"/>
      <selection pane="topRight" activeCell="B1" sqref="B1"/>
      <selection pane="bottomLeft" activeCell="A3" sqref="A3"/>
      <selection pane="bottomRight" activeCell="H76" sqref="H76"/>
    </sheetView>
  </sheetViews>
  <sheetFormatPr baseColWidth="10" defaultColWidth="8.83203125" defaultRowHeight="15" x14ac:dyDescent="0.2"/>
  <cols>
    <col min="1" max="1" width="5.33203125" style="51" customWidth="1"/>
    <col min="2" max="2" width="20.5" style="51" bestFit="1" customWidth="1"/>
    <col min="3" max="3" width="18.83203125" style="51" bestFit="1" customWidth="1"/>
    <col min="4" max="4" width="5.5" style="54" hidden="1" customWidth="1"/>
    <col min="5" max="8" width="8.83203125" style="51"/>
    <col min="9" max="10" width="9.1640625" style="51" customWidth="1"/>
    <col min="11" max="11" width="4.5" style="35" customWidth="1"/>
    <col min="12" max="12" width="19.6640625" style="54" hidden="1" customWidth="1"/>
    <col min="13" max="13" width="8.83203125" style="54"/>
    <col min="14" max="14" width="0" style="54" hidden="1" customWidth="1"/>
    <col min="15" max="16" width="10" style="54" customWidth="1"/>
    <col min="17" max="17" width="47.83203125" style="51" bestFit="1" customWidth="1"/>
    <col min="18" max="16384" width="8.83203125" style="51"/>
  </cols>
  <sheetData>
    <row r="1" spans="1:17" ht="16" thickBot="1" x14ac:dyDescent="0.25">
      <c r="O1" s="50"/>
      <c r="P1" s="66"/>
    </row>
    <row r="2" spans="1:17" ht="46" thickBot="1" x14ac:dyDescent="0.25">
      <c r="A2" s="30" t="s">
        <v>2</v>
      </c>
      <c r="B2" s="31" t="s">
        <v>3</v>
      </c>
      <c r="C2" s="31"/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106" t="s">
        <v>12</v>
      </c>
      <c r="M2" s="118" t="s">
        <v>13</v>
      </c>
      <c r="N2" s="112" t="s">
        <v>400</v>
      </c>
      <c r="O2" s="30" t="s">
        <v>486</v>
      </c>
      <c r="P2" s="30" t="s">
        <v>487</v>
      </c>
      <c r="Q2" s="68" t="s">
        <v>395</v>
      </c>
    </row>
    <row r="3" spans="1:17" s="52" customFormat="1" x14ac:dyDescent="0.2">
      <c r="A3" s="148" t="s">
        <v>16</v>
      </c>
      <c r="B3" s="149"/>
      <c r="C3" s="150"/>
      <c r="D3" s="37"/>
      <c r="E3" s="26"/>
      <c r="F3" s="26"/>
      <c r="G3" s="26"/>
      <c r="H3" s="15"/>
      <c r="I3" s="15"/>
      <c r="J3" s="15"/>
      <c r="K3" s="15"/>
      <c r="L3" s="77"/>
      <c r="M3" s="119"/>
      <c r="N3" s="113"/>
      <c r="O3" s="84"/>
      <c r="P3" s="84"/>
      <c r="Q3" s="98"/>
    </row>
    <row r="4" spans="1:17" x14ac:dyDescent="0.2">
      <c r="A4" s="16">
        <v>1</v>
      </c>
      <c r="B4" s="1" t="s">
        <v>293</v>
      </c>
      <c r="C4" s="1" t="s">
        <v>305</v>
      </c>
      <c r="D4" s="5"/>
      <c r="E4" s="1" t="s">
        <v>19</v>
      </c>
      <c r="F4" s="1" t="s">
        <v>318</v>
      </c>
      <c r="G4" s="11">
        <v>8.9317129629629621E-2</v>
      </c>
      <c r="H4" s="1">
        <v>28.7</v>
      </c>
      <c r="I4" s="12">
        <v>1</v>
      </c>
      <c r="J4" s="11">
        <f>SUM(G4/H4)</f>
        <v>3.1120951090463284E-3</v>
      </c>
      <c r="K4" s="23">
        <v>2</v>
      </c>
      <c r="L4" s="75"/>
      <c r="M4" s="120">
        <v>0</v>
      </c>
      <c r="N4" s="114">
        <v>0</v>
      </c>
      <c r="O4" s="81" t="s">
        <v>26</v>
      </c>
      <c r="P4" s="138" t="s">
        <v>26</v>
      </c>
      <c r="Q4" s="100" t="s">
        <v>488</v>
      </c>
    </row>
    <row r="5" spans="1:17" x14ac:dyDescent="0.2">
      <c r="A5" s="16">
        <v>2</v>
      </c>
      <c r="B5" s="1" t="s">
        <v>294</v>
      </c>
      <c r="C5" s="1" t="s">
        <v>306</v>
      </c>
      <c r="D5" s="5"/>
      <c r="E5" s="1" t="s">
        <v>38</v>
      </c>
      <c r="F5" s="1" t="s">
        <v>320</v>
      </c>
      <c r="G5" s="11">
        <v>8.9328703703703716E-2</v>
      </c>
      <c r="H5" s="1">
        <v>28.7</v>
      </c>
      <c r="I5" s="13">
        <f>SUM(G5/$G$4)</f>
        <v>1.0001295840352471</v>
      </c>
      <c r="J5" s="11">
        <f t="shared" ref="J5:J17" si="0">SUM(G5/H5)</f>
        <v>3.1124983868886314E-3</v>
      </c>
      <c r="K5" s="23">
        <v>2</v>
      </c>
      <c r="L5" s="75"/>
      <c r="M5" s="120">
        <v>2</v>
      </c>
      <c r="N5" s="114">
        <v>1</v>
      </c>
      <c r="O5" s="81" t="s">
        <v>26</v>
      </c>
      <c r="P5" s="138" t="s">
        <v>26</v>
      </c>
      <c r="Q5" s="100"/>
    </row>
    <row r="6" spans="1:17" x14ac:dyDescent="0.2">
      <c r="A6" s="16">
        <v>3</v>
      </c>
      <c r="B6" s="1" t="s">
        <v>295</v>
      </c>
      <c r="C6" s="1" t="s">
        <v>307</v>
      </c>
      <c r="D6" s="5"/>
      <c r="E6" s="1" t="s">
        <v>24</v>
      </c>
      <c r="F6" s="1" t="s">
        <v>320</v>
      </c>
      <c r="G6" s="11">
        <v>9.0034722222222308E-2</v>
      </c>
      <c r="H6" s="1">
        <v>28.7</v>
      </c>
      <c r="I6" s="13">
        <f t="shared" ref="I6:I17" si="1">SUM(G6/$G$4)</f>
        <v>1.0080342101853061</v>
      </c>
      <c r="J6" s="11">
        <f t="shared" si="0"/>
        <v>3.1370983352690699E-3</v>
      </c>
      <c r="K6" s="23">
        <v>2</v>
      </c>
      <c r="L6" s="75"/>
      <c r="M6" s="120">
        <v>2</v>
      </c>
      <c r="N6" s="114">
        <v>1</v>
      </c>
      <c r="O6" s="81" t="s">
        <v>26</v>
      </c>
      <c r="P6" s="138" t="s">
        <v>26</v>
      </c>
      <c r="Q6" s="100"/>
    </row>
    <row r="7" spans="1:17" x14ac:dyDescent="0.2">
      <c r="A7" s="16">
        <v>4</v>
      </c>
      <c r="B7" s="1" t="s">
        <v>296</v>
      </c>
      <c r="C7" s="1" t="s">
        <v>308</v>
      </c>
      <c r="D7" s="5"/>
      <c r="E7" s="1" t="s">
        <v>19</v>
      </c>
      <c r="F7" s="1" t="s">
        <v>318</v>
      </c>
      <c r="G7" s="11">
        <v>9.0798611111111205E-2</v>
      </c>
      <c r="H7" s="1">
        <v>28.7</v>
      </c>
      <c r="I7" s="13">
        <f t="shared" si="1"/>
        <v>1.0165867565115989</v>
      </c>
      <c r="J7" s="11">
        <f t="shared" si="0"/>
        <v>3.1637146728610175E-3</v>
      </c>
      <c r="K7" s="23">
        <v>3</v>
      </c>
      <c r="L7" s="75"/>
      <c r="M7" s="120">
        <v>0</v>
      </c>
      <c r="N7" s="114">
        <v>0</v>
      </c>
      <c r="O7" s="81" t="s">
        <v>26</v>
      </c>
      <c r="P7" s="81"/>
      <c r="Q7" s="100"/>
    </row>
    <row r="8" spans="1:17" x14ac:dyDescent="0.2">
      <c r="A8" s="16">
        <v>5</v>
      </c>
      <c r="B8" s="1" t="s">
        <v>297</v>
      </c>
      <c r="C8" s="1" t="s">
        <v>309</v>
      </c>
      <c r="D8" s="5"/>
      <c r="E8" s="1" t="s">
        <v>19</v>
      </c>
      <c r="F8" s="1" t="s">
        <v>318</v>
      </c>
      <c r="G8" s="11">
        <v>9.0810185185185133E-2</v>
      </c>
      <c r="H8" s="1">
        <v>28.7</v>
      </c>
      <c r="I8" s="13">
        <f t="shared" si="1"/>
        <v>1.0167163405468442</v>
      </c>
      <c r="J8" s="11">
        <f t="shared" si="0"/>
        <v>3.1641179507033148E-3</v>
      </c>
      <c r="K8" s="23">
        <v>3</v>
      </c>
      <c r="L8" s="75"/>
      <c r="M8" s="120">
        <v>0</v>
      </c>
      <c r="N8" s="114">
        <v>0</v>
      </c>
      <c r="O8" s="81" t="s">
        <v>26</v>
      </c>
      <c r="P8" s="81"/>
      <c r="Q8" s="100"/>
    </row>
    <row r="9" spans="1:17" x14ac:dyDescent="0.2">
      <c r="A9" s="16">
        <v>6</v>
      </c>
      <c r="B9" s="1" t="s">
        <v>295</v>
      </c>
      <c r="C9" s="1" t="s">
        <v>258</v>
      </c>
      <c r="D9" s="5"/>
      <c r="E9" s="1" t="s">
        <v>19</v>
      </c>
      <c r="F9" s="1" t="s">
        <v>318</v>
      </c>
      <c r="G9" s="11">
        <v>9.3437500000000062E-2</v>
      </c>
      <c r="H9" s="1">
        <v>28.7</v>
      </c>
      <c r="I9" s="13">
        <f t="shared" si="1"/>
        <v>1.0461319165478822</v>
      </c>
      <c r="J9" s="11">
        <f t="shared" si="0"/>
        <v>3.2556620209059257E-3</v>
      </c>
      <c r="K9" s="23">
        <v>4</v>
      </c>
      <c r="L9" s="75"/>
      <c r="M9" s="120">
        <v>0</v>
      </c>
      <c r="N9" s="114">
        <v>0</v>
      </c>
      <c r="O9" s="81" t="s">
        <v>26</v>
      </c>
      <c r="P9" s="81"/>
      <c r="Q9" s="100"/>
    </row>
    <row r="10" spans="1:17" x14ac:dyDescent="0.2">
      <c r="A10" s="16">
        <v>7</v>
      </c>
      <c r="B10" s="1" t="s">
        <v>298</v>
      </c>
      <c r="C10" s="1" t="s">
        <v>310</v>
      </c>
      <c r="D10" s="5"/>
      <c r="E10" s="1" t="s">
        <v>19</v>
      </c>
      <c r="F10" s="1" t="s">
        <v>320</v>
      </c>
      <c r="G10" s="11">
        <v>9.461805555555558E-2</v>
      </c>
      <c r="H10" s="1">
        <v>28.7</v>
      </c>
      <c r="I10" s="13">
        <f t="shared" si="1"/>
        <v>1.0593494881430612</v>
      </c>
      <c r="J10" s="11">
        <f t="shared" si="0"/>
        <v>3.296796360820752E-3</v>
      </c>
      <c r="K10" s="23">
        <v>5</v>
      </c>
      <c r="L10" s="75"/>
      <c r="M10" s="120">
        <v>2</v>
      </c>
      <c r="N10" s="114">
        <v>1</v>
      </c>
      <c r="O10" s="81" t="s">
        <v>26</v>
      </c>
      <c r="P10" s="81"/>
      <c r="Q10" s="100"/>
    </row>
    <row r="11" spans="1:17" x14ac:dyDescent="0.2">
      <c r="A11" s="16">
        <v>8</v>
      </c>
      <c r="B11" s="1" t="s">
        <v>299</v>
      </c>
      <c r="C11" s="1" t="s">
        <v>311</v>
      </c>
      <c r="D11" s="5"/>
      <c r="E11" s="1" t="s">
        <v>79</v>
      </c>
      <c r="F11" s="1" t="s">
        <v>318</v>
      </c>
      <c r="G11" s="11">
        <v>9.6168981481481564E-2</v>
      </c>
      <c r="H11" s="1">
        <v>28.7</v>
      </c>
      <c r="I11" s="13">
        <f t="shared" si="1"/>
        <v>1.0767137488661407</v>
      </c>
      <c r="J11" s="11">
        <f t="shared" si="0"/>
        <v>3.3508355916892531E-3</v>
      </c>
      <c r="K11" s="23">
        <v>6</v>
      </c>
      <c r="L11" s="75"/>
      <c r="M11" s="120">
        <v>0</v>
      </c>
      <c r="N11" s="114">
        <v>0</v>
      </c>
      <c r="O11" s="81" t="s">
        <v>26</v>
      </c>
      <c r="P11" s="81"/>
      <c r="Q11" s="100"/>
    </row>
    <row r="12" spans="1:17" x14ac:dyDescent="0.2">
      <c r="A12" s="16">
        <v>9</v>
      </c>
      <c r="B12" s="1" t="s">
        <v>300</v>
      </c>
      <c r="C12" s="1" t="s">
        <v>312</v>
      </c>
      <c r="D12" s="5"/>
      <c r="E12" s="1" t="s">
        <v>48</v>
      </c>
      <c r="F12" s="1" t="s">
        <v>318</v>
      </c>
      <c r="G12" s="11">
        <v>9.6423611111111085E-2</v>
      </c>
      <c r="H12" s="1">
        <v>28.7</v>
      </c>
      <c r="I12" s="13">
        <f t="shared" si="1"/>
        <v>1.0795645976415704</v>
      </c>
      <c r="J12" s="11">
        <f t="shared" si="0"/>
        <v>3.3597077042198985E-3</v>
      </c>
      <c r="K12" s="23">
        <v>6</v>
      </c>
      <c r="L12" s="75"/>
      <c r="M12" s="120">
        <v>0</v>
      </c>
      <c r="N12" s="114">
        <v>0</v>
      </c>
      <c r="O12" s="81" t="s">
        <v>26</v>
      </c>
      <c r="P12" s="81"/>
      <c r="Q12" s="100"/>
    </row>
    <row r="13" spans="1:17" x14ac:dyDescent="0.2">
      <c r="A13" s="16">
        <v>10</v>
      </c>
      <c r="B13" s="1" t="s">
        <v>293</v>
      </c>
      <c r="C13" s="1" t="s">
        <v>313</v>
      </c>
      <c r="D13" s="5"/>
      <c r="E13" s="1" t="s">
        <v>38</v>
      </c>
      <c r="F13" s="1" t="s">
        <v>320</v>
      </c>
      <c r="G13" s="11">
        <v>9.6458333333333313E-2</v>
      </c>
      <c r="H13" s="1">
        <v>28.7</v>
      </c>
      <c r="I13" s="13">
        <f t="shared" si="1"/>
        <v>1.0799533497473111</v>
      </c>
      <c r="J13" s="11">
        <f t="shared" si="0"/>
        <v>3.3609175377468056E-3</v>
      </c>
      <c r="K13" s="23">
        <v>6</v>
      </c>
      <c r="L13" s="75"/>
      <c r="M13" s="120">
        <v>2</v>
      </c>
      <c r="N13" s="114">
        <v>1</v>
      </c>
      <c r="O13" s="81" t="s">
        <v>26</v>
      </c>
      <c r="P13" s="81"/>
      <c r="Q13" s="100"/>
    </row>
    <row r="14" spans="1:17" x14ac:dyDescent="0.2">
      <c r="A14" s="16">
        <v>11</v>
      </c>
      <c r="B14" s="1" t="s">
        <v>301</v>
      </c>
      <c r="C14" s="1" t="s">
        <v>314</v>
      </c>
      <c r="D14" s="5"/>
      <c r="E14" s="1" t="s">
        <v>38</v>
      </c>
      <c r="F14" s="1" t="s">
        <v>320</v>
      </c>
      <c r="G14" s="11">
        <v>9.7037037037037033E-2</v>
      </c>
      <c r="H14" s="1">
        <v>28.7</v>
      </c>
      <c r="I14" s="13">
        <f t="shared" si="1"/>
        <v>1.086432551509654</v>
      </c>
      <c r="J14" s="11">
        <f t="shared" si="0"/>
        <v>3.3810814298619175E-3</v>
      </c>
      <c r="K14" s="23">
        <v>7</v>
      </c>
      <c r="L14" s="75"/>
      <c r="M14" s="120">
        <v>2</v>
      </c>
      <c r="N14" s="114">
        <v>1</v>
      </c>
      <c r="O14" s="81" t="s">
        <v>26</v>
      </c>
      <c r="P14" s="81"/>
      <c r="Q14" s="100"/>
    </row>
    <row r="15" spans="1:17" x14ac:dyDescent="0.2">
      <c r="A15" s="16">
        <v>12</v>
      </c>
      <c r="B15" s="1" t="s">
        <v>302</v>
      </c>
      <c r="C15" s="1" t="s">
        <v>315</v>
      </c>
      <c r="D15" s="5"/>
      <c r="E15" s="1" t="s">
        <v>19</v>
      </c>
      <c r="F15" s="1" t="s">
        <v>320</v>
      </c>
      <c r="G15" s="11">
        <v>9.7407407407407498E-2</v>
      </c>
      <c r="H15" s="1">
        <v>28.7</v>
      </c>
      <c r="I15" s="13">
        <f t="shared" si="1"/>
        <v>1.0905792406375545</v>
      </c>
      <c r="J15" s="11">
        <f t="shared" si="0"/>
        <v>3.3939863208155923E-3</v>
      </c>
      <c r="K15" s="23">
        <v>7</v>
      </c>
      <c r="L15" s="75"/>
      <c r="M15" s="120">
        <v>2</v>
      </c>
      <c r="N15" s="114">
        <v>1</v>
      </c>
      <c r="O15" s="81" t="s">
        <v>26</v>
      </c>
      <c r="P15" s="81"/>
      <c r="Q15" s="100"/>
    </row>
    <row r="16" spans="1:17" x14ac:dyDescent="0.2">
      <c r="A16" s="16">
        <v>13</v>
      </c>
      <c r="B16" s="1" t="s">
        <v>303</v>
      </c>
      <c r="C16" s="1" t="s">
        <v>316</v>
      </c>
      <c r="D16" s="5"/>
      <c r="E16" s="1" t="s">
        <v>116</v>
      </c>
      <c r="F16" s="1" t="s">
        <v>318</v>
      </c>
      <c r="G16" s="11">
        <v>9.8182870370370323E-2</v>
      </c>
      <c r="H16" s="1">
        <v>28.7</v>
      </c>
      <c r="I16" s="13">
        <f t="shared" si="1"/>
        <v>1.0992613709990924</v>
      </c>
      <c r="J16" s="11">
        <f t="shared" si="0"/>
        <v>3.4210059362498372E-3</v>
      </c>
      <c r="K16" s="23">
        <v>7</v>
      </c>
      <c r="L16" s="75"/>
      <c r="M16" s="120">
        <v>0</v>
      </c>
      <c r="N16" s="114">
        <v>0</v>
      </c>
      <c r="O16" s="81" t="s">
        <v>26</v>
      </c>
      <c r="P16" s="81"/>
      <c r="Q16" s="100"/>
    </row>
    <row r="17" spans="1:17" x14ac:dyDescent="0.2">
      <c r="A17" s="16">
        <v>14</v>
      </c>
      <c r="B17" s="1" t="s">
        <v>304</v>
      </c>
      <c r="C17" s="1" t="s">
        <v>317</v>
      </c>
      <c r="D17" s="5"/>
      <c r="E17" s="1" t="s">
        <v>72</v>
      </c>
      <c r="F17" s="1" t="s">
        <v>318</v>
      </c>
      <c r="G17" s="11">
        <v>0.10138888888888897</v>
      </c>
      <c r="H17" s="1">
        <v>28.7</v>
      </c>
      <c r="I17" s="13">
        <f t="shared" si="1"/>
        <v>1.1351561487624735</v>
      </c>
      <c r="J17" s="11">
        <f t="shared" si="0"/>
        <v>3.53271389856756E-3</v>
      </c>
      <c r="K17" s="23">
        <v>10</v>
      </c>
      <c r="L17" s="75"/>
      <c r="M17" s="120">
        <v>0</v>
      </c>
      <c r="N17" s="114">
        <v>0</v>
      </c>
      <c r="O17" s="81" t="s">
        <v>26</v>
      </c>
      <c r="P17" s="81"/>
      <c r="Q17" s="100"/>
    </row>
    <row r="18" spans="1:17" x14ac:dyDescent="0.2">
      <c r="A18" s="16">
        <v>15</v>
      </c>
      <c r="B18" s="1" t="s">
        <v>321</v>
      </c>
      <c r="C18" s="1" t="s">
        <v>324</v>
      </c>
      <c r="D18" s="5"/>
      <c r="E18" s="1" t="s">
        <v>56</v>
      </c>
      <c r="F18" s="1" t="s">
        <v>320</v>
      </c>
      <c r="G18" s="11" t="s">
        <v>328</v>
      </c>
      <c r="H18" s="1">
        <v>28.7</v>
      </c>
      <c r="I18" s="13"/>
      <c r="J18" s="11"/>
      <c r="K18" s="23"/>
      <c r="L18" s="75"/>
      <c r="M18" s="120">
        <v>2</v>
      </c>
      <c r="N18" s="114">
        <v>1</v>
      </c>
      <c r="O18" s="81" t="s">
        <v>26</v>
      </c>
      <c r="P18" s="81"/>
      <c r="Q18" s="100"/>
    </row>
    <row r="19" spans="1:17" x14ac:dyDescent="0.2">
      <c r="A19" s="16">
        <v>16</v>
      </c>
      <c r="B19" s="1" t="s">
        <v>322</v>
      </c>
      <c r="C19" s="1" t="s">
        <v>325</v>
      </c>
      <c r="D19" s="5"/>
      <c r="E19" s="1" t="s">
        <v>38</v>
      </c>
      <c r="F19" s="1" t="s">
        <v>318</v>
      </c>
      <c r="G19" s="1" t="s">
        <v>328</v>
      </c>
      <c r="H19" s="1">
        <v>28.7</v>
      </c>
      <c r="I19" s="13"/>
      <c r="J19" s="11"/>
      <c r="K19" s="23"/>
      <c r="L19" s="75"/>
      <c r="M19" s="120">
        <v>0</v>
      </c>
      <c r="N19" s="114">
        <v>0</v>
      </c>
      <c r="O19" s="81" t="s">
        <v>26</v>
      </c>
      <c r="P19" s="81"/>
      <c r="Q19" s="100"/>
    </row>
    <row r="20" spans="1:17" x14ac:dyDescent="0.2">
      <c r="A20" s="16">
        <v>17</v>
      </c>
      <c r="B20" s="1" t="s">
        <v>304</v>
      </c>
      <c r="C20" s="1" t="s">
        <v>326</v>
      </c>
      <c r="D20" s="5"/>
      <c r="E20" s="1" t="s">
        <v>32</v>
      </c>
      <c r="F20" s="1" t="s">
        <v>318</v>
      </c>
      <c r="G20" s="11" t="s">
        <v>328</v>
      </c>
      <c r="H20" s="1">
        <v>28.7</v>
      </c>
      <c r="I20" s="13"/>
      <c r="J20" s="11"/>
      <c r="K20" s="23"/>
      <c r="L20" s="75"/>
      <c r="M20" s="120">
        <v>0</v>
      </c>
      <c r="N20" s="114">
        <v>0</v>
      </c>
      <c r="O20" s="81" t="s">
        <v>26</v>
      </c>
      <c r="P20" s="81"/>
      <c r="Q20" s="100"/>
    </row>
    <row r="21" spans="1:17" x14ac:dyDescent="0.2">
      <c r="A21" s="16">
        <v>18</v>
      </c>
      <c r="B21" s="65" t="s">
        <v>323</v>
      </c>
      <c r="C21" s="65" t="s">
        <v>327</v>
      </c>
      <c r="D21" s="5"/>
      <c r="E21" s="1" t="s">
        <v>79</v>
      </c>
      <c r="F21" s="1" t="s">
        <v>318</v>
      </c>
      <c r="G21" s="1" t="s">
        <v>328</v>
      </c>
      <c r="H21" s="1">
        <v>28.7</v>
      </c>
      <c r="I21" s="13"/>
      <c r="J21" s="11"/>
      <c r="K21" s="23"/>
      <c r="L21" s="75"/>
      <c r="M21" s="120">
        <v>0</v>
      </c>
      <c r="N21" s="114">
        <v>0</v>
      </c>
      <c r="O21" s="89" t="s">
        <v>21</v>
      </c>
      <c r="P21" s="89"/>
      <c r="Q21" s="101"/>
    </row>
    <row r="22" spans="1:17" ht="16" thickBot="1" x14ac:dyDescent="0.25">
      <c r="A22" s="32"/>
      <c r="B22" s="14"/>
      <c r="C22" s="14"/>
      <c r="D22" s="22"/>
      <c r="E22" s="14"/>
      <c r="F22" s="14"/>
      <c r="G22" s="28"/>
      <c r="H22" s="14"/>
      <c r="I22" s="29"/>
      <c r="J22" s="28"/>
      <c r="K22" s="21"/>
      <c r="L22" s="76"/>
      <c r="M22" s="121"/>
      <c r="N22" s="115"/>
      <c r="O22" s="82"/>
      <c r="P22" s="82"/>
      <c r="Q22" s="102"/>
    </row>
    <row r="23" spans="1:17" s="52" customFormat="1" x14ac:dyDescent="0.2">
      <c r="A23" s="25" t="s">
        <v>82</v>
      </c>
      <c r="B23" s="26"/>
      <c r="C23" s="26"/>
      <c r="D23" s="37"/>
      <c r="E23" s="26"/>
      <c r="F23" s="26"/>
      <c r="G23" s="26"/>
      <c r="H23" s="26"/>
      <c r="I23" s="26"/>
      <c r="J23" s="26"/>
      <c r="K23" s="27"/>
      <c r="L23" s="77"/>
      <c r="M23" s="119"/>
      <c r="N23" s="113"/>
      <c r="O23" s="84"/>
      <c r="P23" s="84"/>
      <c r="Q23" s="103"/>
    </row>
    <row r="24" spans="1:17" x14ac:dyDescent="0.2">
      <c r="A24" s="16">
        <v>1</v>
      </c>
      <c r="B24" s="1" t="s">
        <v>248</v>
      </c>
      <c r="C24" s="1" t="s">
        <v>256</v>
      </c>
      <c r="D24" s="5">
        <v>2</v>
      </c>
      <c r="E24" s="1" t="s">
        <v>45</v>
      </c>
      <c r="F24" s="1" t="s">
        <v>385</v>
      </c>
      <c r="G24" s="11">
        <v>7.2534722222222292E-2</v>
      </c>
      <c r="H24" s="1">
        <v>20.7</v>
      </c>
      <c r="I24" s="13">
        <v>1</v>
      </c>
      <c r="J24" s="11">
        <f t="shared" ref="J24:J31" si="2">SUM(G24/H24)</f>
        <v>3.5040928609769225E-3</v>
      </c>
      <c r="K24" s="23">
        <v>9</v>
      </c>
      <c r="L24" s="107">
        <f>SUM(G24/H24)*$H$4</f>
        <v>0.10056746511003767</v>
      </c>
      <c r="M24" s="120">
        <v>8</v>
      </c>
      <c r="N24" s="114">
        <v>6</v>
      </c>
      <c r="O24" s="81" t="s">
        <v>26</v>
      </c>
      <c r="P24" s="138" t="s">
        <v>26</v>
      </c>
      <c r="Q24" s="100"/>
    </row>
    <row r="25" spans="1:17" x14ac:dyDescent="0.2">
      <c r="A25" s="16">
        <v>2</v>
      </c>
      <c r="B25" s="1" t="s">
        <v>249</v>
      </c>
      <c r="C25" s="1" t="s">
        <v>257</v>
      </c>
      <c r="D25" s="5">
        <v>2</v>
      </c>
      <c r="E25" s="1" t="s">
        <v>45</v>
      </c>
      <c r="F25" s="1" t="s">
        <v>386</v>
      </c>
      <c r="G25" s="11">
        <v>7.2546296296296331E-2</v>
      </c>
      <c r="H25" s="1">
        <v>20.7</v>
      </c>
      <c r="I25" s="13">
        <f t="shared" ref="I25:I31" si="3">SUM(G25/$G$24)</f>
        <v>1.0001595659805325</v>
      </c>
      <c r="J25" s="11">
        <f t="shared" si="2"/>
        <v>3.5046519949901611E-3</v>
      </c>
      <c r="K25" s="23">
        <v>9</v>
      </c>
      <c r="L25" s="107">
        <f t="shared" ref="L25:L31" si="4">SUM(G25/H25)*$H$4</f>
        <v>0.10058351225621762</v>
      </c>
      <c r="M25" s="120">
        <v>9</v>
      </c>
      <c r="N25" s="114">
        <v>8</v>
      </c>
      <c r="O25" s="81" t="s">
        <v>26</v>
      </c>
      <c r="P25" s="138" t="s">
        <v>26</v>
      </c>
      <c r="Q25" s="100"/>
    </row>
    <row r="26" spans="1:17" x14ac:dyDescent="0.2">
      <c r="A26" s="16">
        <v>3</v>
      </c>
      <c r="B26" s="1" t="s">
        <v>250</v>
      </c>
      <c r="C26" s="1" t="s">
        <v>258</v>
      </c>
      <c r="D26" s="5">
        <v>2</v>
      </c>
      <c r="E26" s="1" t="s">
        <v>19</v>
      </c>
      <c r="F26" s="1" t="s">
        <v>385</v>
      </c>
      <c r="G26" s="11">
        <v>7.2557870370370481E-2</v>
      </c>
      <c r="H26" s="1">
        <v>20.7</v>
      </c>
      <c r="I26" s="13">
        <f t="shared" si="3"/>
        <v>1.0003191319610665</v>
      </c>
      <c r="J26" s="11">
        <f t="shared" si="2"/>
        <v>3.505211129003405E-3</v>
      </c>
      <c r="K26" s="23">
        <v>9</v>
      </c>
      <c r="L26" s="107">
        <f t="shared" si="4"/>
        <v>0.10059955940239772</v>
      </c>
      <c r="M26" s="120">
        <v>8</v>
      </c>
      <c r="N26" s="114">
        <v>6</v>
      </c>
      <c r="O26" s="81" t="s">
        <v>26</v>
      </c>
      <c r="P26" s="81"/>
      <c r="Q26" s="100"/>
    </row>
    <row r="27" spans="1:17" x14ac:dyDescent="0.2">
      <c r="A27" s="16">
        <v>4</v>
      </c>
      <c r="B27" s="1" t="s">
        <v>251</v>
      </c>
      <c r="C27" s="1" t="s">
        <v>259</v>
      </c>
      <c r="D27" s="22">
        <v>3</v>
      </c>
      <c r="E27" s="14" t="s">
        <v>95</v>
      </c>
      <c r="F27" s="1" t="s">
        <v>386</v>
      </c>
      <c r="G27" s="11">
        <v>7.3344907407407456E-2</v>
      </c>
      <c r="H27" s="1">
        <v>20.7</v>
      </c>
      <c r="I27" s="13">
        <f t="shared" si="3"/>
        <v>1.0111696186373063</v>
      </c>
      <c r="J27" s="11">
        <f t="shared" si="2"/>
        <v>3.5432322419037422E-3</v>
      </c>
      <c r="K27" s="21">
        <v>10</v>
      </c>
      <c r="L27" s="107">
        <f t="shared" si="4"/>
        <v>0.10169076534263739</v>
      </c>
      <c r="M27" s="120">
        <v>9</v>
      </c>
      <c r="N27" s="114">
        <v>8</v>
      </c>
      <c r="O27" s="82" t="s">
        <v>26</v>
      </c>
      <c r="P27" s="82"/>
      <c r="Q27" s="100"/>
    </row>
    <row r="28" spans="1:17" x14ac:dyDescent="0.2">
      <c r="A28" s="16">
        <v>5</v>
      </c>
      <c r="B28" s="1" t="s">
        <v>252</v>
      </c>
      <c r="C28" s="1" t="s">
        <v>260</v>
      </c>
      <c r="D28" s="22">
        <v>3</v>
      </c>
      <c r="E28" s="14" t="s">
        <v>48</v>
      </c>
      <c r="F28" s="1" t="s">
        <v>386</v>
      </c>
      <c r="G28" s="11">
        <v>7.3356481481481495E-2</v>
      </c>
      <c r="H28" s="1">
        <v>20.7</v>
      </c>
      <c r="I28" s="13">
        <f t="shared" si="3"/>
        <v>1.0113291846178387</v>
      </c>
      <c r="J28" s="11">
        <f t="shared" si="2"/>
        <v>3.5437913759169804E-3</v>
      </c>
      <c r="K28" s="21">
        <v>10</v>
      </c>
      <c r="L28" s="107">
        <f t="shared" si="4"/>
        <v>0.10170681248881734</v>
      </c>
      <c r="M28" s="120">
        <v>9</v>
      </c>
      <c r="N28" s="114">
        <v>8</v>
      </c>
      <c r="O28" s="82" t="s">
        <v>26</v>
      </c>
      <c r="P28" s="82"/>
      <c r="Q28" s="100"/>
    </row>
    <row r="29" spans="1:17" x14ac:dyDescent="0.2">
      <c r="A29" s="16">
        <v>6</v>
      </c>
      <c r="B29" s="1" t="s">
        <v>253</v>
      </c>
      <c r="C29" s="1" t="s">
        <v>261</v>
      </c>
      <c r="D29" s="22">
        <v>2</v>
      </c>
      <c r="E29" s="14" t="s">
        <v>29</v>
      </c>
      <c r="F29" s="1" t="s">
        <v>386</v>
      </c>
      <c r="G29" s="11">
        <v>7.3368055555555645E-2</v>
      </c>
      <c r="H29" s="1">
        <v>20.7</v>
      </c>
      <c r="I29" s="13">
        <f t="shared" si="3"/>
        <v>1.0114887505983727</v>
      </c>
      <c r="J29" s="11">
        <f t="shared" si="2"/>
        <v>3.5443505099302247E-3</v>
      </c>
      <c r="K29" s="21">
        <v>10</v>
      </c>
      <c r="L29" s="107">
        <f t="shared" si="4"/>
        <v>0.10172285963499744</v>
      </c>
      <c r="M29" s="120">
        <v>9</v>
      </c>
      <c r="N29" s="114">
        <v>8</v>
      </c>
      <c r="O29" s="82" t="s">
        <v>26</v>
      </c>
      <c r="P29" s="82"/>
      <c r="Q29" s="100"/>
    </row>
    <row r="30" spans="1:17" x14ac:dyDescent="0.2">
      <c r="A30" s="16">
        <v>7</v>
      </c>
      <c r="B30" s="1" t="s">
        <v>254</v>
      </c>
      <c r="C30" s="1" t="s">
        <v>262</v>
      </c>
      <c r="D30" s="22">
        <v>4</v>
      </c>
      <c r="E30" s="14" t="s">
        <v>264</v>
      </c>
      <c r="F30" s="1" t="s">
        <v>386</v>
      </c>
      <c r="G30" s="11">
        <v>7.9895833333333333E-2</v>
      </c>
      <c r="H30" s="1">
        <v>20.7</v>
      </c>
      <c r="I30" s="13">
        <f t="shared" si="3"/>
        <v>1.1014839636189553</v>
      </c>
      <c r="J30" s="11">
        <f t="shared" si="2"/>
        <v>3.8597020933977457E-3</v>
      </c>
      <c r="K30" s="21">
        <v>16</v>
      </c>
      <c r="L30" s="107">
        <f t="shared" si="4"/>
        <v>0.1107734500805153</v>
      </c>
      <c r="M30" s="120">
        <v>9</v>
      </c>
      <c r="N30" s="114">
        <v>8</v>
      </c>
      <c r="O30" s="82" t="s">
        <v>26</v>
      </c>
      <c r="P30" s="82"/>
      <c r="Q30" s="100"/>
    </row>
    <row r="31" spans="1:17" x14ac:dyDescent="0.2">
      <c r="A31" s="16">
        <v>8</v>
      </c>
      <c r="B31" s="1" t="s">
        <v>255</v>
      </c>
      <c r="C31" s="1" t="s">
        <v>263</v>
      </c>
      <c r="D31" s="22">
        <v>3</v>
      </c>
      <c r="E31" s="14" t="s">
        <v>79</v>
      </c>
      <c r="F31" s="1" t="s">
        <v>386</v>
      </c>
      <c r="G31" s="11">
        <v>8.1562500000000038E-2</v>
      </c>
      <c r="H31" s="1">
        <v>20.7</v>
      </c>
      <c r="I31" s="13">
        <f t="shared" si="3"/>
        <v>1.1244614648157008</v>
      </c>
      <c r="J31" s="11">
        <f t="shared" si="2"/>
        <v>3.9402173913043494E-3</v>
      </c>
      <c r="K31" s="21">
        <v>17</v>
      </c>
      <c r="L31" s="107">
        <f t="shared" si="4"/>
        <v>0.11308423913043482</v>
      </c>
      <c r="M31" s="120">
        <v>9</v>
      </c>
      <c r="N31" s="114">
        <v>8</v>
      </c>
      <c r="O31" s="82" t="s">
        <v>26</v>
      </c>
      <c r="P31" s="82"/>
      <c r="Q31" s="100"/>
    </row>
    <row r="32" spans="1:17" ht="16" thickBot="1" x14ac:dyDescent="0.25">
      <c r="A32" s="17"/>
      <c r="B32" s="18"/>
      <c r="C32" s="18"/>
      <c r="D32" s="24"/>
      <c r="E32" s="18"/>
      <c r="F32" s="18"/>
      <c r="G32" s="19"/>
      <c r="H32" s="18"/>
      <c r="I32" s="20"/>
      <c r="J32" s="19"/>
      <c r="K32" s="34"/>
      <c r="L32" s="78"/>
      <c r="M32" s="122"/>
      <c r="N32" s="116"/>
      <c r="O32" s="86"/>
      <c r="P32" s="86"/>
      <c r="Q32" s="104"/>
    </row>
    <row r="33" spans="1:17" s="52" customFormat="1" x14ac:dyDescent="0.2">
      <c r="A33" s="25" t="s">
        <v>113</v>
      </c>
      <c r="B33" s="26"/>
      <c r="C33" s="26"/>
      <c r="D33" s="37"/>
      <c r="E33" s="26"/>
      <c r="F33" s="26"/>
      <c r="G33" s="26"/>
      <c r="H33" s="26"/>
      <c r="I33" s="26"/>
      <c r="J33" s="26"/>
      <c r="K33" s="27"/>
      <c r="L33" s="77"/>
      <c r="M33" s="119"/>
      <c r="N33" s="113"/>
      <c r="O33" s="84"/>
      <c r="P33" s="84"/>
      <c r="Q33" s="103"/>
    </row>
    <row r="34" spans="1:17" x14ac:dyDescent="0.2">
      <c r="A34" s="16">
        <v>1</v>
      </c>
      <c r="B34" s="1" t="s">
        <v>329</v>
      </c>
      <c r="C34" s="1" t="s">
        <v>341</v>
      </c>
      <c r="D34" s="5"/>
      <c r="E34" s="1" t="s">
        <v>116</v>
      </c>
      <c r="F34" s="1"/>
      <c r="G34" s="11">
        <v>6.813657407407403E-2</v>
      </c>
      <c r="H34" s="1">
        <v>20.7</v>
      </c>
      <c r="I34" s="12">
        <v>1</v>
      </c>
      <c r="J34" s="11">
        <f t="shared" ref="J34:J59" si="5">SUM(G34/H34)</f>
        <v>3.2916219359456055E-3</v>
      </c>
      <c r="K34" s="23">
        <v>5</v>
      </c>
      <c r="L34" s="107">
        <f>SUM(G34/H34)*$H$4</f>
        <v>9.4469549561638874E-2</v>
      </c>
      <c r="M34" s="120">
        <v>4</v>
      </c>
      <c r="N34" s="114">
        <v>1</v>
      </c>
      <c r="O34" s="81" t="s">
        <v>26</v>
      </c>
      <c r="P34" s="138" t="s">
        <v>26</v>
      </c>
      <c r="Q34" s="100"/>
    </row>
    <row r="35" spans="1:17" x14ac:dyDescent="0.2">
      <c r="A35" s="16">
        <v>2</v>
      </c>
      <c r="B35" s="1" t="s">
        <v>330</v>
      </c>
      <c r="C35" s="1" t="s">
        <v>342</v>
      </c>
      <c r="D35" s="5"/>
      <c r="E35" s="1" t="s">
        <v>45</v>
      </c>
      <c r="F35" s="1"/>
      <c r="G35" s="11">
        <v>6.814814814814818E-2</v>
      </c>
      <c r="H35" s="1">
        <v>20.7</v>
      </c>
      <c r="I35" s="13">
        <f>SUM(G35/$G$34)</f>
        <v>1.0001698658060143</v>
      </c>
      <c r="J35" s="11">
        <f t="shared" si="5"/>
        <v>3.2921810699588494E-3</v>
      </c>
      <c r="K35" s="23">
        <v>5</v>
      </c>
      <c r="L35" s="107">
        <f>SUM(G35/H35)*$H$4</f>
        <v>9.4485596707818975E-2</v>
      </c>
      <c r="M35" s="120">
        <v>4</v>
      </c>
      <c r="N35" s="114">
        <v>1</v>
      </c>
      <c r="O35" s="81" t="s">
        <v>26</v>
      </c>
      <c r="P35" s="138" t="s">
        <v>26</v>
      </c>
      <c r="Q35" s="100"/>
    </row>
    <row r="36" spans="1:17" x14ac:dyDescent="0.2">
      <c r="A36" s="16">
        <v>3</v>
      </c>
      <c r="B36" s="1" t="s">
        <v>331</v>
      </c>
      <c r="C36" s="1" t="s">
        <v>343</v>
      </c>
      <c r="D36" s="5"/>
      <c r="E36" s="1" t="s">
        <v>79</v>
      </c>
      <c r="F36" s="1"/>
      <c r="G36" s="11">
        <v>7.0682870370370354E-2</v>
      </c>
      <c r="H36" s="1">
        <v>20.7</v>
      </c>
      <c r="I36" s="13">
        <f t="shared" ref="I36:I45" si="6">SUM(G36/$G$34)</f>
        <v>1.0373704773229153</v>
      </c>
      <c r="J36" s="11">
        <f t="shared" si="5"/>
        <v>3.4146314188584713E-3</v>
      </c>
      <c r="K36" s="23">
        <v>7</v>
      </c>
      <c r="L36" s="107">
        <f t="shared" ref="L36:L47" si="7">SUM(G36/H36)*$H$4</f>
        <v>9.7999921721238129E-2</v>
      </c>
      <c r="M36" s="120">
        <v>4</v>
      </c>
      <c r="N36" s="114">
        <v>1</v>
      </c>
      <c r="O36" s="81" t="s">
        <v>26</v>
      </c>
      <c r="P36" s="81"/>
      <c r="Q36" s="100"/>
    </row>
    <row r="37" spans="1:17" x14ac:dyDescent="0.2">
      <c r="A37" s="16">
        <v>4</v>
      </c>
      <c r="B37" s="1" t="s">
        <v>297</v>
      </c>
      <c r="C37" s="1" t="s">
        <v>344</v>
      </c>
      <c r="D37" s="5"/>
      <c r="E37" s="1" t="s">
        <v>35</v>
      </c>
      <c r="F37" s="1"/>
      <c r="G37" s="11">
        <v>7.0694444444444393E-2</v>
      </c>
      <c r="H37" s="1">
        <v>20.7</v>
      </c>
      <c r="I37" s="13">
        <f t="shared" si="6"/>
        <v>1.0375403431289281</v>
      </c>
      <c r="J37" s="11">
        <f t="shared" si="5"/>
        <v>3.41519055287171E-3</v>
      </c>
      <c r="K37" s="23">
        <v>7</v>
      </c>
      <c r="L37" s="107">
        <f t="shared" si="7"/>
        <v>9.8015968867418077E-2</v>
      </c>
      <c r="M37" s="120">
        <v>4</v>
      </c>
      <c r="N37" s="114">
        <v>1</v>
      </c>
      <c r="O37" s="81" t="s">
        <v>26</v>
      </c>
      <c r="P37" s="81"/>
      <c r="Q37" s="100"/>
    </row>
    <row r="38" spans="1:17" x14ac:dyDescent="0.2">
      <c r="A38" s="16">
        <v>5</v>
      </c>
      <c r="B38" s="1" t="s">
        <v>332</v>
      </c>
      <c r="C38" s="1" t="s">
        <v>345</v>
      </c>
      <c r="D38" s="5"/>
      <c r="E38" s="1" t="s">
        <v>149</v>
      </c>
      <c r="F38" s="1"/>
      <c r="G38" s="11">
        <v>7.1099537037037086E-2</v>
      </c>
      <c r="H38" s="1">
        <v>20.7</v>
      </c>
      <c r="I38" s="13">
        <f t="shared" si="6"/>
        <v>1.0434856463393933</v>
      </c>
      <c r="J38" s="11">
        <f t="shared" si="5"/>
        <v>3.4347602433351249E-3</v>
      </c>
      <c r="K38" s="23">
        <v>8</v>
      </c>
      <c r="L38" s="107">
        <f t="shared" si="7"/>
        <v>9.8577618983718085E-2</v>
      </c>
      <c r="M38" s="120">
        <v>4</v>
      </c>
      <c r="N38" s="114">
        <v>1</v>
      </c>
      <c r="O38" s="81" t="s">
        <v>26</v>
      </c>
      <c r="P38" s="81"/>
      <c r="Q38" s="100"/>
    </row>
    <row r="39" spans="1:17" x14ac:dyDescent="0.2">
      <c r="A39" s="16">
        <v>6</v>
      </c>
      <c r="B39" s="1" t="s">
        <v>333</v>
      </c>
      <c r="C39" s="1" t="s">
        <v>346</v>
      </c>
      <c r="D39" s="5"/>
      <c r="E39" s="1" t="s">
        <v>79</v>
      </c>
      <c r="F39" s="1"/>
      <c r="G39" s="11">
        <v>7.1111111111111125E-2</v>
      </c>
      <c r="H39" s="1">
        <v>20.7</v>
      </c>
      <c r="I39" s="13">
        <f t="shared" si="6"/>
        <v>1.0436555121454061</v>
      </c>
      <c r="J39" s="11">
        <f t="shared" si="5"/>
        <v>3.4353193773483635E-3</v>
      </c>
      <c r="K39" s="23">
        <v>8</v>
      </c>
      <c r="L39" s="107">
        <f t="shared" si="7"/>
        <v>9.8593666129898033E-2</v>
      </c>
      <c r="M39" s="120">
        <v>4</v>
      </c>
      <c r="N39" s="114">
        <v>1</v>
      </c>
      <c r="O39" s="81" t="s">
        <v>26</v>
      </c>
      <c r="P39" s="81"/>
      <c r="Q39" s="100"/>
    </row>
    <row r="40" spans="1:17" x14ac:dyDescent="0.2">
      <c r="A40" s="16">
        <v>7</v>
      </c>
      <c r="B40" s="1" t="s">
        <v>334</v>
      </c>
      <c r="C40" s="1" t="s">
        <v>347</v>
      </c>
      <c r="D40" s="5"/>
      <c r="E40" s="1" t="s">
        <v>45</v>
      </c>
      <c r="F40" s="1"/>
      <c r="G40" s="11">
        <v>7.4467592592592613E-2</v>
      </c>
      <c r="H40" s="1">
        <v>20.7</v>
      </c>
      <c r="I40" s="13">
        <f t="shared" si="6"/>
        <v>1.0929165958892486</v>
      </c>
      <c r="J40" s="11">
        <f t="shared" si="5"/>
        <v>3.5974682411880491E-3</v>
      </c>
      <c r="K40" s="23">
        <v>11</v>
      </c>
      <c r="L40" s="107">
        <f t="shared" si="7"/>
        <v>0.10324733852209701</v>
      </c>
      <c r="M40" s="120">
        <v>4</v>
      </c>
      <c r="N40" s="114">
        <v>1</v>
      </c>
      <c r="O40" s="81" t="s">
        <v>26</v>
      </c>
      <c r="P40" s="81"/>
      <c r="Q40" s="100"/>
    </row>
    <row r="41" spans="1:17" x14ac:dyDescent="0.2">
      <c r="A41" s="16">
        <v>8</v>
      </c>
      <c r="B41" s="1" t="s">
        <v>335</v>
      </c>
      <c r="C41" s="1" t="s">
        <v>348</v>
      </c>
      <c r="D41" s="5"/>
      <c r="E41" s="1" t="s">
        <v>175</v>
      </c>
      <c r="F41" s="1"/>
      <c r="G41" s="11">
        <v>7.5694444444444509E-2</v>
      </c>
      <c r="H41" s="1">
        <v>20.7</v>
      </c>
      <c r="I41" s="13">
        <f t="shared" si="6"/>
        <v>1.1109223713266536</v>
      </c>
      <c r="J41" s="11">
        <f t="shared" si="5"/>
        <v>3.6567364465915223E-3</v>
      </c>
      <c r="K41" s="23">
        <v>12</v>
      </c>
      <c r="L41" s="107">
        <f t="shared" si="7"/>
        <v>0.10494833601717669</v>
      </c>
      <c r="M41" s="120">
        <v>4</v>
      </c>
      <c r="N41" s="114">
        <v>1</v>
      </c>
      <c r="O41" s="81" t="s">
        <v>26</v>
      </c>
      <c r="P41" s="81"/>
      <c r="Q41" s="100"/>
    </row>
    <row r="42" spans="1:17" x14ac:dyDescent="0.2">
      <c r="A42" s="16">
        <v>9</v>
      </c>
      <c r="B42" s="1" t="s">
        <v>336</v>
      </c>
      <c r="C42" s="1" t="s">
        <v>349</v>
      </c>
      <c r="D42" s="5"/>
      <c r="E42" s="1" t="s">
        <v>45</v>
      </c>
      <c r="F42" s="1"/>
      <c r="G42" s="11">
        <v>7.6990740740740859E-2</v>
      </c>
      <c r="H42" s="1">
        <v>20.7</v>
      </c>
      <c r="I42" s="13">
        <f t="shared" si="6"/>
        <v>1.1299473416001384</v>
      </c>
      <c r="J42" s="11">
        <f t="shared" si="5"/>
        <v>3.719359456074438E-3</v>
      </c>
      <c r="K42" s="23">
        <v>13</v>
      </c>
      <c r="L42" s="107">
        <f t="shared" si="7"/>
        <v>0.10674561638933637</v>
      </c>
      <c r="M42" s="120">
        <v>4</v>
      </c>
      <c r="N42" s="114">
        <v>1</v>
      </c>
      <c r="O42" s="89" t="s">
        <v>21</v>
      </c>
      <c r="P42" s="89"/>
      <c r="Q42" s="100"/>
    </row>
    <row r="43" spans="1:17" x14ac:dyDescent="0.2">
      <c r="A43" s="16">
        <v>10</v>
      </c>
      <c r="B43" s="1" t="s">
        <v>329</v>
      </c>
      <c r="C43" s="1" t="s">
        <v>350</v>
      </c>
      <c r="D43" s="5"/>
      <c r="E43" s="1" t="s">
        <v>38</v>
      </c>
      <c r="F43" s="1"/>
      <c r="G43" s="11">
        <v>7.7002314814814787E-2</v>
      </c>
      <c r="H43" s="1">
        <v>20.7</v>
      </c>
      <c r="I43" s="13">
        <f t="shared" si="6"/>
        <v>1.1301172074061494</v>
      </c>
      <c r="J43" s="11">
        <f t="shared" si="5"/>
        <v>3.719918590087671E-3</v>
      </c>
      <c r="K43" s="23">
        <v>13</v>
      </c>
      <c r="L43" s="107">
        <f t="shared" si="7"/>
        <v>0.10676166353551615</v>
      </c>
      <c r="M43" s="120">
        <v>4</v>
      </c>
      <c r="N43" s="114">
        <v>1</v>
      </c>
      <c r="O43" s="81" t="s">
        <v>26</v>
      </c>
      <c r="P43" s="81"/>
      <c r="Q43" s="100"/>
    </row>
    <row r="44" spans="1:17" x14ac:dyDescent="0.2">
      <c r="A44" s="16">
        <v>11</v>
      </c>
      <c r="B44" s="1" t="s">
        <v>337</v>
      </c>
      <c r="C44" s="1" t="s">
        <v>351</v>
      </c>
      <c r="D44" s="5"/>
      <c r="E44" s="1" t="s">
        <v>35</v>
      </c>
      <c r="F44" s="1"/>
      <c r="G44" s="11">
        <v>8.1539351851851904E-2</v>
      </c>
      <c r="H44" s="1">
        <v>20.7</v>
      </c>
      <c r="I44" s="13">
        <f t="shared" si="6"/>
        <v>1.1967046033633446</v>
      </c>
      <c r="J44" s="11">
        <f t="shared" si="5"/>
        <v>3.9390991232778703E-3</v>
      </c>
      <c r="K44" s="23">
        <v>17</v>
      </c>
      <c r="L44" s="107">
        <f t="shared" si="7"/>
        <v>0.11305214483807488</v>
      </c>
      <c r="M44" s="120">
        <v>4</v>
      </c>
      <c r="N44" s="114">
        <v>1</v>
      </c>
      <c r="O44" s="89" t="s">
        <v>21</v>
      </c>
      <c r="P44" s="89"/>
      <c r="Q44" s="100"/>
    </row>
    <row r="45" spans="1:17" x14ac:dyDescent="0.2">
      <c r="A45" s="16">
        <v>12</v>
      </c>
      <c r="B45" s="1" t="s">
        <v>338</v>
      </c>
      <c r="C45" s="1" t="s">
        <v>352</v>
      </c>
      <c r="D45" s="5"/>
      <c r="E45" s="1" t="s">
        <v>38</v>
      </c>
      <c r="F45" s="1"/>
      <c r="G45" s="11">
        <v>8.1550925925925943E-2</v>
      </c>
      <c r="H45" s="1">
        <v>20.7</v>
      </c>
      <c r="I45" s="13">
        <f t="shared" si="6"/>
        <v>1.1968744691693571</v>
      </c>
      <c r="J45" s="11">
        <f t="shared" si="5"/>
        <v>3.9396582572911081E-3</v>
      </c>
      <c r="K45" s="23">
        <v>17</v>
      </c>
      <c r="L45" s="107">
        <f t="shared" si="7"/>
        <v>0.1130681919842548</v>
      </c>
      <c r="M45" s="120">
        <v>4</v>
      </c>
      <c r="N45" s="114">
        <v>1</v>
      </c>
      <c r="O45" s="81" t="s">
        <v>26</v>
      </c>
      <c r="P45" s="81"/>
      <c r="Q45" s="100"/>
    </row>
    <row r="46" spans="1:17" x14ac:dyDescent="0.2">
      <c r="A46" s="16">
        <v>13</v>
      </c>
      <c r="B46" s="1" t="s">
        <v>339</v>
      </c>
      <c r="C46" s="1" t="s">
        <v>353</v>
      </c>
      <c r="D46" s="5"/>
      <c r="E46" s="1" t="s">
        <v>45</v>
      </c>
      <c r="F46" s="1"/>
      <c r="G46" s="11" t="s">
        <v>328</v>
      </c>
      <c r="H46" s="1">
        <v>20.7</v>
      </c>
      <c r="I46" s="13"/>
      <c r="J46" s="11"/>
      <c r="K46" s="23"/>
      <c r="L46" s="107" t="e">
        <f t="shared" si="7"/>
        <v>#VALUE!</v>
      </c>
      <c r="M46" s="120">
        <v>4</v>
      </c>
      <c r="N46" s="114">
        <v>1</v>
      </c>
      <c r="O46" s="89" t="s">
        <v>21</v>
      </c>
      <c r="P46" s="89"/>
      <c r="Q46" s="100"/>
    </row>
    <row r="47" spans="1:17" x14ac:dyDescent="0.2">
      <c r="A47" s="16">
        <v>14</v>
      </c>
      <c r="B47" s="1" t="s">
        <v>340</v>
      </c>
      <c r="C47" s="1" t="s">
        <v>354</v>
      </c>
      <c r="D47" s="5"/>
      <c r="E47" s="1" t="s">
        <v>355</v>
      </c>
      <c r="F47" s="1"/>
      <c r="G47" s="11" t="s">
        <v>328</v>
      </c>
      <c r="H47" s="1">
        <v>20.7</v>
      </c>
      <c r="I47" s="13"/>
      <c r="J47" s="11"/>
      <c r="K47" s="23"/>
      <c r="L47" s="107" t="e">
        <f t="shared" si="7"/>
        <v>#VALUE!</v>
      </c>
      <c r="M47" s="120">
        <v>4</v>
      </c>
      <c r="N47" s="114">
        <v>1</v>
      </c>
      <c r="O47" s="81" t="s">
        <v>26</v>
      </c>
      <c r="P47" s="81"/>
      <c r="Q47" s="100"/>
    </row>
    <row r="48" spans="1:17" ht="16" thickBot="1" x14ac:dyDescent="0.25">
      <c r="A48" s="32"/>
      <c r="B48" s="14"/>
      <c r="C48" s="14"/>
      <c r="D48" s="22"/>
      <c r="E48" s="14"/>
      <c r="F48" s="14"/>
      <c r="G48" s="28"/>
      <c r="H48" s="14"/>
      <c r="I48" s="29"/>
      <c r="J48" s="28"/>
      <c r="K48" s="21"/>
      <c r="L48" s="108"/>
      <c r="M48" s="121"/>
      <c r="N48" s="115"/>
      <c r="O48" s="82"/>
      <c r="P48" s="82"/>
      <c r="Q48" s="102"/>
    </row>
    <row r="49" spans="1:17" s="52" customFormat="1" x14ac:dyDescent="0.2">
      <c r="A49" s="25" t="s">
        <v>177</v>
      </c>
      <c r="B49" s="26"/>
      <c r="C49" s="26"/>
      <c r="D49" s="37"/>
      <c r="E49" s="26"/>
      <c r="F49" s="26"/>
      <c r="G49" s="26"/>
      <c r="H49" s="26"/>
      <c r="I49" s="26"/>
      <c r="J49" s="33"/>
      <c r="K49" s="27"/>
      <c r="L49" s="109"/>
      <c r="M49" s="119"/>
      <c r="N49" s="113"/>
      <c r="O49" s="84"/>
      <c r="P49" s="84"/>
      <c r="Q49" s="103"/>
    </row>
    <row r="50" spans="1:17" x14ac:dyDescent="0.2">
      <c r="A50" s="16">
        <v>1</v>
      </c>
      <c r="B50" s="1" t="s">
        <v>265</v>
      </c>
      <c r="C50" s="1" t="s">
        <v>275</v>
      </c>
      <c r="D50" s="5">
        <v>2</v>
      </c>
      <c r="E50" s="1" t="s">
        <v>45</v>
      </c>
      <c r="F50" s="1" t="s">
        <v>285</v>
      </c>
      <c r="G50" s="11">
        <v>4.3819444444444411E-2</v>
      </c>
      <c r="H50" s="1">
        <v>12.7</v>
      </c>
      <c r="I50" s="13">
        <v>1</v>
      </c>
      <c r="J50" s="11">
        <f t="shared" si="5"/>
        <v>3.4503499562554656E-3</v>
      </c>
      <c r="K50" s="23">
        <v>8</v>
      </c>
      <c r="L50" s="107">
        <f>SUM(G50/H50)*$H$4</f>
        <v>9.902504374453186E-2</v>
      </c>
      <c r="M50" s="120">
        <v>12</v>
      </c>
      <c r="N50" s="114">
        <v>10</v>
      </c>
      <c r="O50" s="81" t="s">
        <v>26</v>
      </c>
      <c r="P50" s="138" t="s">
        <v>26</v>
      </c>
      <c r="Q50" s="100"/>
    </row>
    <row r="51" spans="1:17" x14ac:dyDescent="0.2">
      <c r="A51" s="16">
        <v>2</v>
      </c>
      <c r="B51" s="1" t="s">
        <v>266</v>
      </c>
      <c r="C51" s="1" t="s">
        <v>276</v>
      </c>
      <c r="D51" s="5">
        <v>3</v>
      </c>
      <c r="E51" s="1" t="s">
        <v>19</v>
      </c>
      <c r="F51" s="1" t="s">
        <v>285</v>
      </c>
      <c r="G51" s="11">
        <v>4.3831018518518561E-2</v>
      </c>
      <c r="H51" s="1">
        <v>12.7</v>
      </c>
      <c r="I51" s="13">
        <f t="shared" ref="I51:I59" si="8">SUM(G51/$G$50)</f>
        <v>1.0002641310089821</v>
      </c>
      <c r="J51" s="11">
        <f t="shared" si="5"/>
        <v>3.4512613006707532E-3</v>
      </c>
      <c r="K51" s="23">
        <v>8</v>
      </c>
      <c r="L51" s="107">
        <f>SUM(G51/H51)*$H$4</f>
        <v>9.9051199329250619E-2</v>
      </c>
      <c r="M51" s="120">
        <v>12</v>
      </c>
      <c r="N51" s="114">
        <v>10</v>
      </c>
      <c r="O51" s="81" t="s">
        <v>26</v>
      </c>
      <c r="P51" s="138" t="s">
        <v>26</v>
      </c>
      <c r="Q51" s="100"/>
    </row>
    <row r="52" spans="1:17" x14ac:dyDescent="0.2">
      <c r="A52" s="16">
        <v>3</v>
      </c>
      <c r="B52" s="1" t="s">
        <v>267</v>
      </c>
      <c r="C52" s="1" t="s">
        <v>277</v>
      </c>
      <c r="D52" s="5">
        <v>3</v>
      </c>
      <c r="E52" s="1" t="s">
        <v>35</v>
      </c>
      <c r="F52" s="1" t="s">
        <v>285</v>
      </c>
      <c r="G52" s="11">
        <v>4.6400462962962963E-2</v>
      </c>
      <c r="H52" s="1">
        <v>12.7</v>
      </c>
      <c r="I52" s="13">
        <f t="shared" si="8"/>
        <v>1.0589012150026422</v>
      </c>
      <c r="J52" s="11">
        <f t="shared" si="5"/>
        <v>3.6535797608632258E-3</v>
      </c>
      <c r="K52" s="23">
        <v>12</v>
      </c>
      <c r="L52" s="107">
        <f t="shared" ref="L52:L59" si="9">SUM(G52/H52)*$H$4</f>
        <v>0.10485773913677458</v>
      </c>
      <c r="M52" s="120">
        <v>12</v>
      </c>
      <c r="N52" s="114">
        <v>10</v>
      </c>
      <c r="O52" s="81" t="s">
        <v>26</v>
      </c>
      <c r="P52" s="81"/>
      <c r="Q52" s="100"/>
    </row>
    <row r="53" spans="1:17" x14ac:dyDescent="0.2">
      <c r="A53" s="16">
        <v>4</v>
      </c>
      <c r="B53" s="1" t="s">
        <v>268</v>
      </c>
      <c r="C53" s="1" t="s">
        <v>278</v>
      </c>
      <c r="D53" s="5"/>
      <c r="E53" s="1" t="s">
        <v>197</v>
      </c>
      <c r="F53" s="1" t="s">
        <v>285</v>
      </c>
      <c r="G53" s="11">
        <v>4.7939814814814852E-2</v>
      </c>
      <c r="H53" s="1">
        <v>12.7</v>
      </c>
      <c r="I53" s="13">
        <f t="shared" si="8"/>
        <v>1.0940306391970434</v>
      </c>
      <c r="J53" s="11">
        <f t="shared" si="5"/>
        <v>3.774788568095658E-3</v>
      </c>
      <c r="K53" s="23">
        <v>14</v>
      </c>
      <c r="L53" s="107">
        <f t="shared" si="9"/>
        <v>0.10833643190434539</v>
      </c>
      <c r="M53" s="120">
        <v>12</v>
      </c>
      <c r="N53" s="114">
        <v>10</v>
      </c>
      <c r="O53" s="81" t="s">
        <v>26</v>
      </c>
      <c r="P53" s="81"/>
      <c r="Q53" s="100"/>
    </row>
    <row r="54" spans="1:17" x14ac:dyDescent="0.2">
      <c r="A54" s="16">
        <v>5</v>
      </c>
      <c r="B54" s="1" t="s">
        <v>269</v>
      </c>
      <c r="C54" s="1" t="s">
        <v>279</v>
      </c>
      <c r="D54" s="5"/>
      <c r="E54" s="1" t="s">
        <v>45</v>
      </c>
      <c r="F54" s="1" t="s">
        <v>285</v>
      </c>
      <c r="G54" s="11">
        <v>4.8240740740740751E-2</v>
      </c>
      <c r="H54" s="1">
        <v>12.7</v>
      </c>
      <c r="I54" s="13">
        <f t="shared" si="8"/>
        <v>1.1008980454305346</v>
      </c>
      <c r="J54" s="11">
        <f t="shared" si="5"/>
        <v>3.7984835228929729E-3</v>
      </c>
      <c r="K54" s="23">
        <v>15</v>
      </c>
      <c r="L54" s="107">
        <f t="shared" si="9"/>
        <v>0.10901647710702832</v>
      </c>
      <c r="M54" s="120">
        <v>12</v>
      </c>
      <c r="N54" s="114">
        <v>10</v>
      </c>
      <c r="O54" s="81" t="s">
        <v>26</v>
      </c>
      <c r="P54" s="81"/>
      <c r="Q54" s="100"/>
    </row>
    <row r="55" spans="1:17" x14ac:dyDescent="0.2">
      <c r="A55" s="16">
        <v>6</v>
      </c>
      <c r="B55" s="1" t="s">
        <v>270</v>
      </c>
      <c r="C55" s="1" t="s">
        <v>280</v>
      </c>
      <c r="D55" s="5"/>
      <c r="E55" s="1" t="s">
        <v>56</v>
      </c>
      <c r="F55" s="1" t="s">
        <v>285</v>
      </c>
      <c r="G55" s="11">
        <v>4.8275462962962923E-2</v>
      </c>
      <c r="H55" s="1">
        <v>12.7</v>
      </c>
      <c r="I55" s="13">
        <f t="shared" si="8"/>
        <v>1.1016904384574748</v>
      </c>
      <c r="J55" s="11">
        <f t="shared" si="5"/>
        <v>3.8012175561388129E-3</v>
      </c>
      <c r="K55" s="23">
        <v>15</v>
      </c>
      <c r="L55" s="107">
        <f t="shared" si="9"/>
        <v>0.10909494386118393</v>
      </c>
      <c r="M55" s="120">
        <v>12</v>
      </c>
      <c r="N55" s="114">
        <v>10</v>
      </c>
      <c r="O55" s="81" t="s">
        <v>26</v>
      </c>
      <c r="P55" s="81"/>
      <c r="Q55" s="100"/>
    </row>
    <row r="56" spans="1:17" x14ac:dyDescent="0.2">
      <c r="A56" s="16">
        <v>7</v>
      </c>
      <c r="B56" s="1" t="s">
        <v>271</v>
      </c>
      <c r="C56" s="1" t="s">
        <v>281</v>
      </c>
      <c r="D56" s="5"/>
      <c r="E56" s="1" t="s">
        <v>79</v>
      </c>
      <c r="F56" s="1" t="s">
        <v>285</v>
      </c>
      <c r="G56" s="11">
        <v>5.2731481481481435E-2</v>
      </c>
      <c r="H56" s="1">
        <v>12.7</v>
      </c>
      <c r="I56" s="13">
        <f t="shared" si="8"/>
        <v>1.2033808769149497</v>
      </c>
      <c r="J56" s="11">
        <f t="shared" si="5"/>
        <v>4.1520851560221603E-3</v>
      </c>
      <c r="K56" s="23">
        <v>22</v>
      </c>
      <c r="L56" s="107">
        <f t="shared" si="9"/>
        <v>0.119164843977836</v>
      </c>
      <c r="M56" s="120">
        <v>12</v>
      </c>
      <c r="N56" s="114">
        <v>10</v>
      </c>
      <c r="O56" s="89" t="s">
        <v>21</v>
      </c>
      <c r="P56" s="89"/>
      <c r="Q56" s="100"/>
    </row>
    <row r="57" spans="1:17" x14ac:dyDescent="0.2">
      <c r="A57" s="16">
        <v>8</v>
      </c>
      <c r="B57" s="1" t="s">
        <v>272</v>
      </c>
      <c r="C57" s="1" t="s">
        <v>282</v>
      </c>
      <c r="D57" s="5"/>
      <c r="E57" s="1" t="s">
        <v>38</v>
      </c>
      <c r="F57" s="1" t="s">
        <v>285</v>
      </c>
      <c r="G57" s="11">
        <v>5.2951388888888951E-2</v>
      </c>
      <c r="H57" s="1">
        <v>12.7</v>
      </c>
      <c r="I57" s="13">
        <f t="shared" si="8"/>
        <v>1.2083993660855807</v>
      </c>
      <c r="J57" s="11">
        <f t="shared" si="5"/>
        <v>4.1694006999125162E-3</v>
      </c>
      <c r="K57" s="23">
        <v>22</v>
      </c>
      <c r="L57" s="107">
        <f t="shared" si="9"/>
        <v>0.11966180008748921</v>
      </c>
      <c r="M57" s="120">
        <v>12</v>
      </c>
      <c r="N57" s="114">
        <v>10</v>
      </c>
      <c r="O57" s="81" t="s">
        <v>26</v>
      </c>
      <c r="P57" s="81"/>
      <c r="Q57" s="100"/>
    </row>
    <row r="58" spans="1:17" x14ac:dyDescent="0.2">
      <c r="A58" s="16">
        <v>9</v>
      </c>
      <c r="B58" s="1" t="s">
        <v>273</v>
      </c>
      <c r="C58" s="1" t="s">
        <v>283</v>
      </c>
      <c r="D58" s="5"/>
      <c r="E58" s="1" t="s">
        <v>38</v>
      </c>
      <c r="F58" s="1" t="s">
        <v>285</v>
      </c>
      <c r="G58" s="11">
        <v>5.439814814814814E-2</v>
      </c>
      <c r="H58" s="1">
        <v>12.7</v>
      </c>
      <c r="I58" s="13">
        <f t="shared" si="8"/>
        <v>1.241415742208136</v>
      </c>
      <c r="J58" s="11">
        <f t="shared" si="5"/>
        <v>4.2833187518226887E-3</v>
      </c>
      <c r="K58" s="23">
        <v>24</v>
      </c>
      <c r="L58" s="107">
        <f t="shared" si="9"/>
        <v>0.12293124817731116</v>
      </c>
      <c r="M58" s="120">
        <v>12</v>
      </c>
      <c r="N58" s="114">
        <v>10</v>
      </c>
      <c r="O58" s="81" t="s">
        <v>26</v>
      </c>
      <c r="P58" s="81"/>
      <c r="Q58" s="100"/>
    </row>
    <row r="59" spans="1:17" x14ac:dyDescent="0.2">
      <c r="A59" s="16">
        <v>10</v>
      </c>
      <c r="B59" s="1" t="s">
        <v>274</v>
      </c>
      <c r="C59" s="1" t="s">
        <v>284</v>
      </c>
      <c r="D59" s="5"/>
      <c r="E59" s="1" t="s">
        <v>116</v>
      </c>
      <c r="F59" s="1" t="s">
        <v>285</v>
      </c>
      <c r="G59" s="11">
        <v>5.4722222222222228E-2</v>
      </c>
      <c r="H59" s="1">
        <v>12.7</v>
      </c>
      <c r="I59" s="13">
        <f t="shared" si="8"/>
        <v>1.2488114104595891</v>
      </c>
      <c r="J59" s="11">
        <f t="shared" si="5"/>
        <v>4.3088363954505698E-3</v>
      </c>
      <c r="K59" s="23">
        <v>26</v>
      </c>
      <c r="L59" s="107">
        <f t="shared" si="9"/>
        <v>0.12366360454943134</v>
      </c>
      <c r="M59" s="120">
        <v>12</v>
      </c>
      <c r="N59" s="114">
        <v>10</v>
      </c>
      <c r="O59" s="89" t="s">
        <v>21</v>
      </c>
      <c r="P59" s="89"/>
      <c r="Q59" s="100"/>
    </row>
    <row r="60" spans="1:17" x14ac:dyDescent="0.2">
      <c r="A60" s="16">
        <v>17</v>
      </c>
      <c r="B60" s="1"/>
      <c r="C60" s="1"/>
      <c r="D60" s="5"/>
      <c r="E60" s="1"/>
      <c r="F60" s="1"/>
      <c r="G60" s="11"/>
      <c r="H60" s="1"/>
      <c r="I60" s="13"/>
      <c r="J60" s="11"/>
      <c r="K60" s="23"/>
      <c r="L60" s="107"/>
      <c r="M60" s="120"/>
      <c r="N60" s="114"/>
      <c r="O60" s="81"/>
      <c r="P60" s="81"/>
      <c r="Q60" s="100"/>
    </row>
    <row r="61" spans="1:17" x14ac:dyDescent="0.2">
      <c r="A61" s="16">
        <v>18</v>
      </c>
      <c r="B61" s="1"/>
      <c r="C61" s="1"/>
      <c r="D61" s="5"/>
      <c r="E61" s="1"/>
      <c r="F61" s="1"/>
      <c r="G61" s="11"/>
      <c r="H61" s="1"/>
      <c r="I61" s="13"/>
      <c r="J61" s="11"/>
      <c r="K61" s="23"/>
      <c r="L61" s="107"/>
      <c r="M61" s="120"/>
      <c r="N61" s="114"/>
      <c r="O61" s="81"/>
      <c r="P61" s="81"/>
      <c r="Q61" s="100"/>
    </row>
    <row r="62" spans="1:17" ht="16" thickBot="1" x14ac:dyDescent="0.25">
      <c r="A62" s="32"/>
      <c r="B62" s="14"/>
      <c r="C62" s="14"/>
      <c r="D62" s="22"/>
      <c r="E62" s="14"/>
      <c r="F62" s="14"/>
      <c r="G62" s="28"/>
      <c r="H62" s="14"/>
      <c r="I62" s="29"/>
      <c r="J62" s="28"/>
      <c r="K62" s="21"/>
      <c r="L62" s="108"/>
      <c r="M62" s="121"/>
      <c r="N62" s="115"/>
      <c r="O62" s="82"/>
      <c r="P62" s="82"/>
      <c r="Q62" s="102"/>
    </row>
    <row r="63" spans="1:17" s="52" customFormat="1" x14ac:dyDescent="0.2">
      <c r="A63" s="25" t="s">
        <v>215</v>
      </c>
      <c r="B63" s="26"/>
      <c r="C63" s="26"/>
      <c r="D63" s="37"/>
      <c r="E63" s="26"/>
      <c r="F63" s="26"/>
      <c r="G63" s="26"/>
      <c r="H63" s="26"/>
      <c r="I63" s="26"/>
      <c r="J63" s="33"/>
      <c r="K63" s="27"/>
      <c r="L63" s="109"/>
      <c r="M63" s="119"/>
      <c r="N63" s="113"/>
      <c r="O63" s="84"/>
      <c r="P63" s="84"/>
      <c r="Q63" s="103"/>
    </row>
    <row r="64" spans="1:17" x14ac:dyDescent="0.2">
      <c r="A64" s="16">
        <v>1</v>
      </c>
      <c r="B64" s="1" t="s">
        <v>286</v>
      </c>
      <c r="C64" s="1" t="s">
        <v>288</v>
      </c>
      <c r="D64" s="5"/>
      <c r="E64" s="1" t="s">
        <v>29</v>
      </c>
      <c r="F64" s="1" t="s">
        <v>292</v>
      </c>
      <c r="G64" s="11">
        <v>4.7928240740740757E-2</v>
      </c>
      <c r="H64" s="1">
        <v>12.7</v>
      </c>
      <c r="I64" s="12">
        <v>1</v>
      </c>
      <c r="J64" s="11">
        <f>SUM(G64/H64)</f>
        <v>3.7738772236803747E-3</v>
      </c>
      <c r="K64" s="23">
        <v>14</v>
      </c>
      <c r="L64" s="107">
        <f>SUM(G64/H64)*$H$4</f>
        <v>0.10831027631962675</v>
      </c>
      <c r="M64" s="120">
        <v>13</v>
      </c>
      <c r="N64" s="114">
        <v>13</v>
      </c>
      <c r="O64" s="81"/>
      <c r="P64" s="81"/>
      <c r="Q64" s="100"/>
    </row>
    <row r="65" spans="1:17" x14ac:dyDescent="0.2">
      <c r="A65" s="62">
        <v>2</v>
      </c>
      <c r="B65" s="1" t="s">
        <v>287</v>
      </c>
      <c r="C65" s="1" t="s">
        <v>289</v>
      </c>
      <c r="D65" s="5"/>
      <c r="E65" s="1" t="s">
        <v>29</v>
      </c>
      <c r="F65" s="1" t="s">
        <v>292</v>
      </c>
      <c r="G65" s="11">
        <v>5.2835648148148173E-2</v>
      </c>
      <c r="H65" s="1">
        <v>12.7</v>
      </c>
      <c r="I65" s="13">
        <f>SUM(G65/$G$64)</f>
        <v>1.1023907268775659</v>
      </c>
      <c r="J65" s="11">
        <f>SUM(G65/H65)</f>
        <v>4.1602872557596985E-3</v>
      </c>
      <c r="K65" s="23">
        <v>22</v>
      </c>
      <c r="L65" s="107">
        <f t="shared" ref="L65" si="10">SUM(G65/H65)*$H$4</f>
        <v>0.11940024424030335</v>
      </c>
      <c r="M65" s="120">
        <v>13</v>
      </c>
      <c r="N65" s="114">
        <v>13</v>
      </c>
      <c r="O65" s="81"/>
      <c r="P65" s="81"/>
      <c r="Q65" s="100"/>
    </row>
    <row r="66" spans="1:17" ht="16" thickBot="1" x14ac:dyDescent="0.25">
      <c r="A66" s="63"/>
      <c r="B66" s="18"/>
      <c r="C66" s="18"/>
      <c r="D66" s="24"/>
      <c r="E66" s="18"/>
      <c r="F66" s="18"/>
      <c r="G66" s="19"/>
      <c r="H66" s="18"/>
      <c r="I66" s="20"/>
      <c r="J66" s="19"/>
      <c r="K66" s="34"/>
      <c r="L66" s="78"/>
      <c r="M66" s="122"/>
      <c r="N66" s="116"/>
      <c r="O66" s="86"/>
      <c r="P66" s="86"/>
      <c r="Q66" s="104"/>
    </row>
    <row r="67" spans="1:17" x14ac:dyDescent="0.2">
      <c r="A67" s="55" t="s">
        <v>247</v>
      </c>
      <c r="B67" s="56"/>
      <c r="C67" s="56"/>
      <c r="D67" s="57"/>
      <c r="E67" s="56"/>
      <c r="F67" s="56"/>
      <c r="G67" s="56"/>
      <c r="H67" s="56"/>
      <c r="I67" s="56"/>
      <c r="J67" s="58"/>
      <c r="K67" s="59"/>
      <c r="L67" s="110"/>
      <c r="M67" s="123"/>
      <c r="N67" s="117"/>
      <c r="O67" s="79"/>
      <c r="P67" s="79"/>
      <c r="Q67" s="105"/>
    </row>
    <row r="68" spans="1:17" ht="16" thickBot="1" x14ac:dyDescent="0.25">
      <c r="A68" s="17">
        <v>1</v>
      </c>
      <c r="B68" s="18" t="s">
        <v>290</v>
      </c>
      <c r="C68" s="18" t="s">
        <v>291</v>
      </c>
      <c r="D68" s="24">
        <v>4</v>
      </c>
      <c r="E68" s="18" t="s">
        <v>116</v>
      </c>
      <c r="F68" s="18" t="s">
        <v>235</v>
      </c>
      <c r="G68" s="19">
        <v>5.354166666666671E-2</v>
      </c>
      <c r="H68" s="18">
        <v>12.7</v>
      </c>
      <c r="I68" s="99">
        <v>1</v>
      </c>
      <c r="J68" s="19">
        <f>SUM(G68/H68)</f>
        <v>4.2158792650918674E-3</v>
      </c>
      <c r="K68" s="34">
        <v>23</v>
      </c>
      <c r="L68" s="111">
        <f t="shared" ref="L68" si="11">SUM(G68/H68)*$H$4</f>
        <v>0.12099573490813659</v>
      </c>
      <c r="M68" s="122">
        <v>18</v>
      </c>
      <c r="N68" s="116">
        <v>18</v>
      </c>
      <c r="O68" s="86"/>
      <c r="P68" s="86"/>
      <c r="Q68" s="104"/>
    </row>
    <row r="69" spans="1:17" x14ac:dyDescent="0.2">
      <c r="O69" s="35"/>
      <c r="P69" s="35"/>
    </row>
    <row r="70" spans="1:17" x14ac:dyDescent="0.2">
      <c r="O70" s="35"/>
      <c r="P70" s="35"/>
    </row>
    <row r="71" spans="1:17" x14ac:dyDescent="0.2">
      <c r="O71" s="35"/>
      <c r="P71" s="35"/>
    </row>
  </sheetData>
  <mergeCells count="1"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A11" workbookViewId="0">
      <selection activeCell="E46" sqref="E46"/>
    </sheetView>
  </sheetViews>
  <sheetFormatPr baseColWidth="10" defaultColWidth="8.83203125" defaultRowHeight="15" x14ac:dyDescent="0.2"/>
  <cols>
    <col min="1" max="1" width="5.33203125" customWidth="1"/>
    <col min="2" max="2" width="20.5" bestFit="1" customWidth="1"/>
    <col min="3" max="3" width="18.83203125" bestFit="1" customWidth="1"/>
    <col min="4" max="4" width="5.5" style="8" hidden="1" customWidth="1"/>
    <col min="6" max="6" width="8.83203125" style="51"/>
    <col min="7" max="7" width="0" hidden="1" customWidth="1"/>
    <col min="11" max="11" width="9.1640625" customWidth="1"/>
    <col min="12" max="14" width="4.5" style="35" customWidth="1"/>
    <col min="15" max="15" width="19.6640625" style="8" hidden="1" customWidth="1"/>
    <col min="16" max="16" width="8.83203125" style="8"/>
    <col min="17" max="18" width="6.5" style="8" customWidth="1"/>
    <col min="19" max="24" width="6.5" style="54" customWidth="1"/>
    <col min="25" max="25" width="70.33203125" style="54" bestFit="1" customWidth="1"/>
  </cols>
  <sheetData>
    <row r="1" spans="1:25" ht="16" thickBot="1" x14ac:dyDescent="0.25">
      <c r="Q1" s="151" t="s">
        <v>391</v>
      </c>
      <c r="R1" s="153"/>
      <c r="S1" s="151" t="s">
        <v>392</v>
      </c>
      <c r="T1" s="152"/>
      <c r="U1" s="151" t="s">
        <v>393</v>
      </c>
      <c r="V1" s="153"/>
      <c r="W1" s="151" t="s">
        <v>394</v>
      </c>
      <c r="X1" s="152"/>
    </row>
    <row r="2" spans="1:25" ht="46" thickBot="1" x14ac:dyDescent="0.25">
      <c r="A2" s="70" t="s">
        <v>2</v>
      </c>
      <c r="B2" s="71" t="s">
        <v>3</v>
      </c>
      <c r="C2" s="71"/>
      <c r="D2" s="71" t="s">
        <v>4</v>
      </c>
      <c r="E2" s="71" t="s">
        <v>5</v>
      </c>
      <c r="F2" s="71" t="s">
        <v>5</v>
      </c>
      <c r="G2" s="71" t="s">
        <v>6</v>
      </c>
      <c r="H2" s="71" t="s">
        <v>7</v>
      </c>
      <c r="I2" s="71" t="s">
        <v>8</v>
      </c>
      <c r="J2" s="71" t="s">
        <v>9</v>
      </c>
      <c r="K2" s="71" t="s">
        <v>10</v>
      </c>
      <c r="L2" s="71" t="s">
        <v>11</v>
      </c>
      <c r="M2" s="71" t="s">
        <v>387</v>
      </c>
      <c r="N2" s="71" t="s">
        <v>387</v>
      </c>
      <c r="O2" s="124" t="s">
        <v>12</v>
      </c>
      <c r="P2" s="125" t="s">
        <v>13</v>
      </c>
      <c r="Q2" s="70" t="s">
        <v>389</v>
      </c>
      <c r="R2" s="67" t="s">
        <v>390</v>
      </c>
      <c r="S2" s="70" t="s">
        <v>389</v>
      </c>
      <c r="T2" s="73" t="s">
        <v>390</v>
      </c>
      <c r="U2" s="70" t="s">
        <v>389</v>
      </c>
      <c r="V2" s="67" t="s">
        <v>390</v>
      </c>
      <c r="W2" s="70" t="s">
        <v>389</v>
      </c>
      <c r="X2" s="73" t="s">
        <v>390</v>
      </c>
      <c r="Y2" s="72" t="s">
        <v>395</v>
      </c>
    </row>
    <row r="3" spans="1:25" s="9" customFormat="1" x14ac:dyDescent="0.2">
      <c r="A3" s="154" t="s">
        <v>368</v>
      </c>
      <c r="B3" s="155"/>
      <c r="C3" s="156"/>
      <c r="D3" s="57"/>
      <c r="E3" s="56"/>
      <c r="F3" s="56"/>
      <c r="G3" s="56"/>
      <c r="H3" s="56"/>
      <c r="I3" s="69"/>
      <c r="J3" s="69"/>
      <c r="K3" s="69"/>
      <c r="L3" s="69"/>
      <c r="M3" s="69"/>
      <c r="N3" s="69"/>
      <c r="O3" s="74"/>
      <c r="P3" s="123"/>
      <c r="Q3" s="79"/>
      <c r="R3" s="74"/>
      <c r="S3" s="79"/>
      <c r="T3" s="80"/>
      <c r="U3" s="79"/>
      <c r="V3" s="74"/>
      <c r="W3" s="79"/>
      <c r="X3" s="80"/>
      <c r="Y3" s="126"/>
    </row>
    <row r="4" spans="1:25" x14ac:dyDescent="0.2">
      <c r="A4" s="16">
        <v>1</v>
      </c>
      <c r="B4" s="1" t="s">
        <v>309</v>
      </c>
      <c r="C4" s="1" t="s">
        <v>308</v>
      </c>
      <c r="D4" s="5"/>
      <c r="E4" s="1" t="s">
        <v>19</v>
      </c>
      <c r="F4" s="1" t="s">
        <v>19</v>
      </c>
      <c r="G4" s="1"/>
      <c r="H4" s="11">
        <v>8.1759259259259254E-2</v>
      </c>
      <c r="I4" s="1">
        <v>27.5</v>
      </c>
      <c r="J4" s="12">
        <v>1</v>
      </c>
      <c r="K4" s="11">
        <f>SUM(H4/I4)</f>
        <v>2.9730639730639729E-3</v>
      </c>
      <c r="L4" s="23">
        <v>3</v>
      </c>
      <c r="M4" s="23">
        <v>2</v>
      </c>
      <c r="N4" s="23">
        <v>1</v>
      </c>
      <c r="O4" s="75"/>
      <c r="P4" s="120">
        <v>0</v>
      </c>
      <c r="Q4" s="81" t="s">
        <v>26</v>
      </c>
      <c r="R4" s="90" t="s">
        <v>26</v>
      </c>
      <c r="S4" s="81"/>
      <c r="T4" s="61"/>
      <c r="U4" s="81" t="s">
        <v>26</v>
      </c>
      <c r="V4" s="75" t="s">
        <v>26</v>
      </c>
      <c r="W4" s="138" t="s">
        <v>26</v>
      </c>
      <c r="X4" s="139" t="s">
        <v>26</v>
      </c>
      <c r="Y4" s="144" t="s">
        <v>489</v>
      </c>
    </row>
    <row r="5" spans="1:25" x14ac:dyDescent="0.2">
      <c r="A5" s="16">
        <v>2</v>
      </c>
      <c r="B5" s="1" t="s">
        <v>305</v>
      </c>
      <c r="C5" s="1" t="s">
        <v>354</v>
      </c>
      <c r="D5" s="5"/>
      <c r="E5" s="1" t="s">
        <v>19</v>
      </c>
      <c r="F5" s="1" t="s">
        <v>355</v>
      </c>
      <c r="G5" s="1"/>
      <c r="H5" s="11">
        <v>8.1770833333333348E-2</v>
      </c>
      <c r="I5" s="1">
        <v>27.5</v>
      </c>
      <c r="J5" s="13">
        <f>SUM(H5/$H$4)</f>
        <v>1.0001415628539074</v>
      </c>
      <c r="K5" s="11">
        <f t="shared" ref="K5:K10" si="0">SUM(H5/I5)</f>
        <v>2.973484848484849E-3</v>
      </c>
      <c r="L5" s="23">
        <v>3</v>
      </c>
      <c r="M5" s="23">
        <v>2</v>
      </c>
      <c r="N5" s="23">
        <v>1</v>
      </c>
      <c r="O5" s="75"/>
      <c r="P5" s="120">
        <v>0</v>
      </c>
      <c r="Q5" s="81" t="s">
        <v>26</v>
      </c>
      <c r="R5" s="91" t="s">
        <v>21</v>
      </c>
      <c r="S5" s="81"/>
      <c r="T5" s="87"/>
      <c r="U5" s="89" t="s">
        <v>21</v>
      </c>
      <c r="V5" s="75" t="s">
        <v>26</v>
      </c>
      <c r="W5" s="89"/>
      <c r="X5" s="137" t="s">
        <v>51</v>
      </c>
      <c r="Y5" s="144" t="s">
        <v>405</v>
      </c>
    </row>
    <row r="6" spans="1:25" x14ac:dyDescent="0.2">
      <c r="A6" s="16">
        <v>3</v>
      </c>
      <c r="B6" s="1" t="s">
        <v>369</v>
      </c>
      <c r="C6" s="1" t="s">
        <v>370</v>
      </c>
      <c r="D6" s="5"/>
      <c r="E6" s="1" t="s">
        <v>35</v>
      </c>
      <c r="F6" s="1" t="s">
        <v>35</v>
      </c>
      <c r="G6" s="1"/>
      <c r="H6" s="11">
        <v>8.2743055555555611E-2</v>
      </c>
      <c r="I6" s="1">
        <v>27.5</v>
      </c>
      <c r="J6" s="13">
        <f t="shared" ref="J6:J10" si="1">SUM(H6/$H$4)</f>
        <v>1.0120328425821072</v>
      </c>
      <c r="K6" s="11">
        <f t="shared" si="0"/>
        <v>3.0088383838383858E-3</v>
      </c>
      <c r="L6" s="23">
        <v>3</v>
      </c>
      <c r="M6" s="23">
        <v>2</v>
      </c>
      <c r="N6" s="23">
        <v>1</v>
      </c>
      <c r="O6" s="75"/>
      <c r="P6" s="120">
        <v>0</v>
      </c>
      <c r="Q6" s="81" t="s">
        <v>26</v>
      </c>
      <c r="R6" s="91" t="s">
        <v>21</v>
      </c>
      <c r="S6" s="81"/>
      <c r="T6" s="87"/>
      <c r="U6" s="81" t="s">
        <v>26</v>
      </c>
      <c r="V6" s="75" t="s">
        <v>26</v>
      </c>
      <c r="W6" s="138" t="s">
        <v>26</v>
      </c>
      <c r="X6" s="139" t="s">
        <v>26</v>
      </c>
      <c r="Y6" s="144"/>
    </row>
    <row r="7" spans="1:25" x14ac:dyDescent="0.2">
      <c r="A7" s="16">
        <v>4</v>
      </c>
      <c r="B7" s="1" t="s">
        <v>258</v>
      </c>
      <c r="C7" s="1" t="s">
        <v>325</v>
      </c>
      <c r="D7" s="5"/>
      <c r="E7" s="1" t="s">
        <v>19</v>
      </c>
      <c r="F7" s="1" t="s">
        <v>38</v>
      </c>
      <c r="G7" s="1"/>
      <c r="H7" s="11">
        <v>8.2800925925925917E-2</v>
      </c>
      <c r="I7" s="1">
        <v>27.5</v>
      </c>
      <c r="J7" s="13">
        <f t="shared" si="1"/>
        <v>1.0127406568516422</v>
      </c>
      <c r="K7" s="11">
        <f t="shared" si="0"/>
        <v>3.0109427609427606E-3</v>
      </c>
      <c r="L7" s="23">
        <v>3</v>
      </c>
      <c r="M7" s="23">
        <v>2</v>
      </c>
      <c r="N7" s="23">
        <v>1</v>
      </c>
      <c r="O7" s="75"/>
      <c r="P7" s="120">
        <v>0</v>
      </c>
      <c r="Q7" s="81" t="s">
        <v>26</v>
      </c>
      <c r="R7" s="90" t="s">
        <v>26</v>
      </c>
      <c r="S7" s="81"/>
      <c r="T7" s="61"/>
      <c r="U7" s="89" t="s">
        <v>21</v>
      </c>
      <c r="V7" s="75" t="s">
        <v>26</v>
      </c>
      <c r="W7" s="89"/>
      <c r="X7" s="137" t="s">
        <v>51</v>
      </c>
      <c r="Y7" s="144" t="s">
        <v>406</v>
      </c>
    </row>
    <row r="8" spans="1:25" x14ac:dyDescent="0.2">
      <c r="A8" s="16">
        <v>5</v>
      </c>
      <c r="B8" s="1" t="s">
        <v>315</v>
      </c>
      <c r="C8" s="1" t="s">
        <v>310</v>
      </c>
      <c r="D8" s="5"/>
      <c r="E8" s="1" t="s">
        <v>19</v>
      </c>
      <c r="F8" s="1" t="s">
        <v>19</v>
      </c>
      <c r="G8" s="1"/>
      <c r="H8" s="11">
        <v>8.535879629629628E-2</v>
      </c>
      <c r="I8" s="1">
        <v>27.5</v>
      </c>
      <c r="J8" s="13">
        <f t="shared" si="1"/>
        <v>1.0440260475651189</v>
      </c>
      <c r="K8" s="11">
        <f t="shared" si="0"/>
        <v>3.1039562289562283E-3</v>
      </c>
      <c r="L8" s="23">
        <v>5</v>
      </c>
      <c r="M8" s="23">
        <v>4</v>
      </c>
      <c r="N8" s="23">
        <v>3</v>
      </c>
      <c r="O8" s="75"/>
      <c r="P8" s="120">
        <v>0</v>
      </c>
      <c r="Q8" s="81" t="s">
        <v>26</v>
      </c>
      <c r="R8" s="90" t="s">
        <v>26</v>
      </c>
      <c r="S8" s="81"/>
      <c r="T8" s="61"/>
      <c r="U8" s="81" t="s">
        <v>26</v>
      </c>
      <c r="V8" s="91" t="s">
        <v>21</v>
      </c>
      <c r="W8" s="81"/>
      <c r="X8" s="87"/>
      <c r="Y8" s="144"/>
    </row>
    <row r="9" spans="1:25" x14ac:dyDescent="0.2">
      <c r="A9" s="16">
        <v>6</v>
      </c>
      <c r="B9" s="1" t="s">
        <v>371</v>
      </c>
      <c r="C9" s="1" t="s">
        <v>372</v>
      </c>
      <c r="D9" s="5"/>
      <c r="E9" s="1" t="s">
        <v>38</v>
      </c>
      <c r="F9" s="1" t="s">
        <v>38</v>
      </c>
      <c r="G9" s="1"/>
      <c r="H9" s="11">
        <v>8.537037037037043E-2</v>
      </c>
      <c r="I9" s="1">
        <v>27.5</v>
      </c>
      <c r="J9" s="13">
        <f t="shared" si="1"/>
        <v>1.0441676104190269</v>
      </c>
      <c r="K9" s="11">
        <f t="shared" si="0"/>
        <v>3.1043771043771065E-3</v>
      </c>
      <c r="L9" s="23">
        <v>5</v>
      </c>
      <c r="M9" s="23">
        <v>4</v>
      </c>
      <c r="N9" s="23">
        <v>3</v>
      </c>
      <c r="O9" s="75"/>
      <c r="P9" s="120">
        <v>0</v>
      </c>
      <c r="Q9" s="81" t="s">
        <v>26</v>
      </c>
      <c r="R9" s="90" t="s">
        <v>26</v>
      </c>
      <c r="S9" s="81"/>
      <c r="T9" s="61"/>
      <c r="U9" s="81" t="s">
        <v>26</v>
      </c>
      <c r="V9" s="75" t="s">
        <v>26</v>
      </c>
      <c r="W9" s="81"/>
      <c r="X9" s="61"/>
      <c r="Y9" s="144"/>
    </row>
    <row r="10" spans="1:25" x14ac:dyDescent="0.2">
      <c r="A10" s="16">
        <v>7</v>
      </c>
      <c r="B10" s="1" t="s">
        <v>313</v>
      </c>
      <c r="C10" s="1" t="s">
        <v>314</v>
      </c>
      <c r="D10" s="5"/>
      <c r="E10" s="1" t="s">
        <v>38</v>
      </c>
      <c r="F10" s="1" t="s">
        <v>38</v>
      </c>
      <c r="G10" s="1"/>
      <c r="H10" s="11">
        <v>9.085648148148151E-2</v>
      </c>
      <c r="I10" s="1">
        <v>27.5</v>
      </c>
      <c r="J10" s="13">
        <f t="shared" si="1"/>
        <v>1.1112684031710083</v>
      </c>
      <c r="K10" s="11">
        <f t="shared" si="0"/>
        <v>3.3038720538720551E-3</v>
      </c>
      <c r="L10" s="23">
        <v>9</v>
      </c>
      <c r="M10" s="23">
        <v>8</v>
      </c>
      <c r="N10" s="23">
        <v>7</v>
      </c>
      <c r="O10" s="75"/>
      <c r="P10" s="120">
        <v>0</v>
      </c>
      <c r="Q10" s="81" t="s">
        <v>26</v>
      </c>
      <c r="R10" s="90" t="s">
        <v>26</v>
      </c>
      <c r="S10" s="81"/>
      <c r="T10" s="61"/>
      <c r="U10" s="81" t="s">
        <v>26</v>
      </c>
      <c r="V10" s="75" t="s">
        <v>26</v>
      </c>
      <c r="W10" s="81"/>
      <c r="X10" s="61"/>
      <c r="Y10" s="144"/>
    </row>
    <row r="11" spans="1:25" x14ac:dyDescent="0.2">
      <c r="A11" s="16">
        <v>8</v>
      </c>
      <c r="B11" s="1" t="s">
        <v>373</v>
      </c>
      <c r="C11" s="1" t="s">
        <v>374</v>
      </c>
      <c r="D11" s="5"/>
      <c r="E11" s="1" t="s">
        <v>32</v>
      </c>
      <c r="F11" s="1" t="s">
        <v>29</v>
      </c>
      <c r="G11" s="1"/>
      <c r="H11" s="11" t="s">
        <v>328</v>
      </c>
      <c r="I11" s="1">
        <v>27.5</v>
      </c>
      <c r="J11" s="13"/>
      <c r="K11" s="11"/>
      <c r="L11" s="23"/>
      <c r="M11" s="23"/>
      <c r="N11" s="23"/>
      <c r="O11" s="75"/>
      <c r="P11" s="120">
        <v>0</v>
      </c>
      <c r="Q11" s="81" t="s">
        <v>26</v>
      </c>
      <c r="R11" s="91" t="s">
        <v>21</v>
      </c>
      <c r="S11" s="81"/>
      <c r="T11" s="87"/>
      <c r="U11" s="81" t="s">
        <v>26</v>
      </c>
      <c r="V11" s="91" t="s">
        <v>21</v>
      </c>
      <c r="W11" s="81"/>
      <c r="X11" s="87"/>
      <c r="Y11" s="144"/>
    </row>
    <row r="12" spans="1:25" x14ac:dyDescent="0.2">
      <c r="A12" s="16">
        <v>9</v>
      </c>
      <c r="B12" s="1" t="s">
        <v>307</v>
      </c>
      <c r="C12" s="1" t="s">
        <v>375</v>
      </c>
      <c r="D12" s="5"/>
      <c r="E12" s="1" t="s">
        <v>24</v>
      </c>
      <c r="F12" s="1" t="s">
        <v>24</v>
      </c>
      <c r="G12" s="1"/>
      <c r="H12" s="11" t="s">
        <v>328</v>
      </c>
      <c r="I12" s="1">
        <v>27.5</v>
      </c>
      <c r="J12" s="13"/>
      <c r="K12" s="11"/>
      <c r="L12" s="23"/>
      <c r="M12" s="23"/>
      <c r="N12" s="23"/>
      <c r="O12" s="75"/>
      <c r="P12" s="120">
        <v>0</v>
      </c>
      <c r="Q12" s="81" t="s">
        <v>26</v>
      </c>
      <c r="R12" s="90" t="s">
        <v>26</v>
      </c>
      <c r="S12" s="81"/>
      <c r="T12" s="61"/>
      <c r="U12" s="89" t="s">
        <v>21</v>
      </c>
      <c r="V12" s="91" t="s">
        <v>21</v>
      </c>
      <c r="W12" s="89"/>
      <c r="X12" s="61"/>
      <c r="Y12" s="144"/>
    </row>
    <row r="13" spans="1:25" ht="16" thickBot="1" x14ac:dyDescent="0.25">
      <c r="A13" s="32"/>
      <c r="B13" s="14"/>
      <c r="C13" s="14"/>
      <c r="D13" s="22"/>
      <c r="E13" s="14"/>
      <c r="F13" s="14"/>
      <c r="G13" s="14"/>
      <c r="H13" s="28"/>
      <c r="I13" s="14"/>
      <c r="J13" s="29"/>
      <c r="K13" s="28"/>
      <c r="L13" s="21"/>
      <c r="M13" s="21"/>
      <c r="N13" s="21"/>
      <c r="O13" s="76"/>
      <c r="P13" s="121"/>
      <c r="Q13" s="82"/>
      <c r="R13" s="76"/>
      <c r="S13" s="82"/>
      <c r="T13" s="83"/>
      <c r="U13" s="82"/>
      <c r="V13" s="76"/>
      <c r="W13" s="82"/>
      <c r="X13" s="83"/>
      <c r="Y13" s="145"/>
    </row>
    <row r="14" spans="1:25" s="9" customFormat="1" x14ac:dyDescent="0.2">
      <c r="A14" s="25" t="s">
        <v>362</v>
      </c>
      <c r="B14" s="26"/>
      <c r="C14" s="26"/>
      <c r="D14" s="37"/>
      <c r="E14" s="26"/>
      <c r="F14" s="26"/>
      <c r="G14" s="26"/>
      <c r="H14" s="26"/>
      <c r="I14" s="26"/>
      <c r="J14" s="26"/>
      <c r="K14" s="26"/>
      <c r="L14" s="27"/>
      <c r="M14" s="27"/>
      <c r="N14" s="27"/>
      <c r="O14" s="77"/>
      <c r="P14" s="119"/>
      <c r="Q14" s="84"/>
      <c r="R14" s="77"/>
      <c r="S14" s="84"/>
      <c r="T14" s="60"/>
      <c r="U14" s="84"/>
      <c r="V14" s="77"/>
      <c r="W14" s="84"/>
      <c r="X14" s="60"/>
      <c r="Y14" s="146"/>
    </row>
    <row r="15" spans="1:25" x14ac:dyDescent="0.2">
      <c r="A15" s="16">
        <v>1</v>
      </c>
      <c r="B15" s="1" t="s">
        <v>356</v>
      </c>
      <c r="C15" s="1" t="s">
        <v>357</v>
      </c>
      <c r="D15" s="5"/>
      <c r="E15" s="1" t="s">
        <v>35</v>
      </c>
      <c r="F15" s="1" t="s">
        <v>29</v>
      </c>
      <c r="G15" s="1"/>
      <c r="H15" s="11">
        <v>6.3750000000000029E-2</v>
      </c>
      <c r="I15" s="1">
        <v>19.7</v>
      </c>
      <c r="J15" s="13">
        <v>1</v>
      </c>
      <c r="K15" s="11">
        <f t="shared" ref="K15:K20" si="2">SUM(H15/I15)</f>
        <v>3.2360406091370576E-3</v>
      </c>
      <c r="L15" s="23">
        <v>8</v>
      </c>
      <c r="M15" s="23">
        <v>7</v>
      </c>
      <c r="N15" s="23">
        <v>6</v>
      </c>
      <c r="O15" s="107">
        <f t="shared" ref="O15:O20" si="3">SUM(H15/I15)*$I$4</f>
        <v>8.8991116751269084E-2</v>
      </c>
      <c r="P15" s="120">
        <v>8</v>
      </c>
      <c r="Q15" s="81" t="s">
        <v>26</v>
      </c>
      <c r="R15" s="75" t="s">
        <v>26</v>
      </c>
      <c r="S15" s="81"/>
      <c r="T15" s="61"/>
      <c r="U15" s="81" t="s">
        <v>26</v>
      </c>
      <c r="V15" s="91" t="s">
        <v>21</v>
      </c>
      <c r="W15" s="138" t="s">
        <v>26</v>
      </c>
      <c r="X15" s="87"/>
      <c r="Y15" s="144"/>
    </row>
    <row r="16" spans="1:25" x14ac:dyDescent="0.2">
      <c r="A16" s="16">
        <v>2</v>
      </c>
      <c r="B16" s="1" t="s">
        <v>275</v>
      </c>
      <c r="C16" s="1" t="s">
        <v>256</v>
      </c>
      <c r="D16" s="5"/>
      <c r="E16" s="1" t="s">
        <v>45</v>
      </c>
      <c r="F16" s="1" t="s">
        <v>45</v>
      </c>
      <c r="G16" s="1"/>
      <c r="H16" s="11">
        <v>6.3761574074074068E-2</v>
      </c>
      <c r="I16" s="1">
        <v>19.7</v>
      </c>
      <c r="J16" s="13">
        <f>SUM(H16/$H$15)</f>
        <v>1.0001815541031223</v>
      </c>
      <c r="K16" s="11">
        <f t="shared" si="2"/>
        <v>3.2366281255875162E-3</v>
      </c>
      <c r="L16" s="23">
        <v>8</v>
      </c>
      <c r="M16" s="23">
        <v>7</v>
      </c>
      <c r="N16" s="23">
        <v>6</v>
      </c>
      <c r="O16" s="107">
        <f t="shared" si="3"/>
        <v>8.9007273453656693E-2</v>
      </c>
      <c r="P16" s="120">
        <v>8</v>
      </c>
      <c r="Q16" s="81" t="s">
        <v>26</v>
      </c>
      <c r="R16" s="75" t="s">
        <v>26</v>
      </c>
      <c r="S16" s="81"/>
      <c r="T16" s="61"/>
      <c r="U16" s="89" t="s">
        <v>21</v>
      </c>
      <c r="V16" s="91" t="s">
        <v>21</v>
      </c>
      <c r="W16" s="89"/>
      <c r="X16" s="87"/>
      <c r="Y16" s="144"/>
    </row>
    <row r="17" spans="1:25" x14ac:dyDescent="0.2">
      <c r="A17" s="16">
        <v>3</v>
      </c>
      <c r="B17" s="1" t="s">
        <v>358</v>
      </c>
      <c r="C17" s="1" t="s">
        <v>359</v>
      </c>
      <c r="D17" s="5"/>
      <c r="E17" s="1" t="s">
        <v>29</v>
      </c>
      <c r="F17" s="1" t="s">
        <v>29</v>
      </c>
      <c r="G17" s="1"/>
      <c r="H17" s="11">
        <v>6.4363425925925977E-2</v>
      </c>
      <c r="I17" s="1">
        <v>19.7</v>
      </c>
      <c r="J17" s="13">
        <f>SUM(H17/$H$15)</f>
        <v>1.0096223674655052</v>
      </c>
      <c r="K17" s="11">
        <f t="shared" si="2"/>
        <v>3.2671789810114712E-3</v>
      </c>
      <c r="L17" s="23">
        <v>8</v>
      </c>
      <c r="M17" s="23">
        <v>7</v>
      </c>
      <c r="N17" s="23">
        <v>6</v>
      </c>
      <c r="O17" s="107">
        <f t="shared" si="3"/>
        <v>8.9847421977815464E-2</v>
      </c>
      <c r="P17" s="120">
        <v>8</v>
      </c>
      <c r="Q17" s="81" t="s">
        <v>26</v>
      </c>
      <c r="R17" s="91" t="s">
        <v>21</v>
      </c>
      <c r="S17" s="81"/>
      <c r="T17" s="87"/>
      <c r="U17" s="81" t="s">
        <v>26</v>
      </c>
      <c r="V17" s="91" t="s">
        <v>21</v>
      </c>
      <c r="W17" s="138" t="s">
        <v>26</v>
      </c>
      <c r="X17" s="87"/>
      <c r="Y17" s="144"/>
    </row>
    <row r="18" spans="1:25" x14ac:dyDescent="0.2">
      <c r="A18" s="16">
        <v>4</v>
      </c>
      <c r="B18" s="14" t="s">
        <v>257</v>
      </c>
      <c r="C18" s="14" t="s">
        <v>259</v>
      </c>
      <c r="D18" s="22"/>
      <c r="E18" s="14" t="s">
        <v>45</v>
      </c>
      <c r="F18" s="14" t="s">
        <v>95</v>
      </c>
      <c r="G18" s="14"/>
      <c r="H18" s="28">
        <v>6.5868055555555582E-2</v>
      </c>
      <c r="I18" s="1">
        <v>19.7</v>
      </c>
      <c r="J18" s="13">
        <f>SUM(H18/$H$15)</f>
        <v>1.0332244008714597</v>
      </c>
      <c r="K18" s="11">
        <f t="shared" si="2"/>
        <v>3.3435561195713495E-3</v>
      </c>
      <c r="L18" s="21">
        <v>10</v>
      </c>
      <c r="M18" s="21">
        <v>9</v>
      </c>
      <c r="N18" s="21">
        <v>8</v>
      </c>
      <c r="O18" s="107">
        <f t="shared" si="3"/>
        <v>9.1947793288212107E-2</v>
      </c>
      <c r="P18" s="120">
        <v>8</v>
      </c>
      <c r="Q18" s="82" t="s">
        <v>26</v>
      </c>
      <c r="R18" s="76" t="s">
        <v>26</v>
      </c>
      <c r="S18" s="82"/>
      <c r="T18" s="83"/>
      <c r="U18" s="85" t="s">
        <v>21</v>
      </c>
      <c r="V18" s="76" t="s">
        <v>26</v>
      </c>
      <c r="W18" s="85"/>
      <c r="X18" s="140" t="s">
        <v>26</v>
      </c>
      <c r="Y18" s="144"/>
    </row>
    <row r="19" spans="1:25" x14ac:dyDescent="0.2">
      <c r="A19" s="16">
        <v>5</v>
      </c>
      <c r="B19" s="14" t="s">
        <v>360</v>
      </c>
      <c r="C19" s="14" t="s">
        <v>361</v>
      </c>
      <c r="D19" s="22"/>
      <c r="E19" s="14" t="s">
        <v>19</v>
      </c>
      <c r="F19" s="14" t="s">
        <v>72</v>
      </c>
      <c r="G19" s="14"/>
      <c r="H19" s="28">
        <v>6.8321759259259263E-2</v>
      </c>
      <c r="I19" s="1">
        <v>19.7</v>
      </c>
      <c r="J19" s="13">
        <f>SUM(H19/$H$15)</f>
        <v>1.0717138707334781</v>
      </c>
      <c r="K19" s="11">
        <f t="shared" si="2"/>
        <v>3.4681096070689984E-3</v>
      </c>
      <c r="L19" s="21">
        <v>12</v>
      </c>
      <c r="M19" s="21">
        <v>11</v>
      </c>
      <c r="N19" s="21">
        <v>10</v>
      </c>
      <c r="O19" s="107">
        <f t="shared" si="3"/>
        <v>9.5373014194397462E-2</v>
      </c>
      <c r="P19" s="120">
        <v>8</v>
      </c>
      <c r="Q19" s="85" t="s">
        <v>21</v>
      </c>
      <c r="R19" s="92" t="s">
        <v>21</v>
      </c>
      <c r="S19" s="82"/>
      <c r="T19" s="88"/>
      <c r="U19" s="82" t="s">
        <v>26</v>
      </c>
      <c r="V19" s="92" t="s">
        <v>21</v>
      </c>
      <c r="W19" s="143" t="s">
        <v>51</v>
      </c>
      <c r="X19" s="88"/>
      <c r="Y19" s="144" t="s">
        <v>404</v>
      </c>
    </row>
    <row r="20" spans="1:25" x14ac:dyDescent="0.2">
      <c r="A20" s="16">
        <v>6</v>
      </c>
      <c r="B20" s="14" t="s">
        <v>262</v>
      </c>
      <c r="C20" s="14" t="s">
        <v>263</v>
      </c>
      <c r="D20" s="22"/>
      <c r="E20" s="14" t="s">
        <v>264</v>
      </c>
      <c r="F20" s="14" t="s">
        <v>79</v>
      </c>
      <c r="G20" s="14"/>
      <c r="H20" s="28">
        <v>6.9120370370370388E-2</v>
      </c>
      <c r="I20" s="1">
        <v>19.7</v>
      </c>
      <c r="J20" s="13">
        <f>SUM(H20/$H$15)</f>
        <v>1.0842411038489468</v>
      </c>
      <c r="K20" s="11">
        <f t="shared" si="2"/>
        <v>3.5086482421507813E-3</v>
      </c>
      <c r="L20" s="21">
        <v>13</v>
      </c>
      <c r="M20" s="21">
        <v>12</v>
      </c>
      <c r="N20" s="21">
        <v>11</v>
      </c>
      <c r="O20" s="107">
        <f t="shared" si="3"/>
        <v>9.6487826659146486E-2</v>
      </c>
      <c r="P20" s="120">
        <v>8</v>
      </c>
      <c r="Q20" s="82" t="s">
        <v>26</v>
      </c>
      <c r="R20" s="76" t="s">
        <v>26</v>
      </c>
      <c r="S20" s="82"/>
      <c r="T20" s="83"/>
      <c r="U20" s="82" t="s">
        <v>26</v>
      </c>
      <c r="V20" s="76" t="s">
        <v>26</v>
      </c>
      <c r="W20" s="141" t="s">
        <v>26</v>
      </c>
      <c r="X20" s="142" t="s">
        <v>51</v>
      </c>
      <c r="Y20" s="144" t="s">
        <v>403</v>
      </c>
    </row>
    <row r="21" spans="1:25" ht="16" thickBot="1" x14ac:dyDescent="0.25">
      <c r="A21" s="17"/>
      <c r="B21" s="18"/>
      <c r="C21" s="18"/>
      <c r="D21" s="24"/>
      <c r="E21" s="18"/>
      <c r="F21" s="18"/>
      <c r="G21" s="18"/>
      <c r="H21" s="19"/>
      <c r="I21" s="18"/>
      <c r="J21" s="20"/>
      <c r="K21" s="19"/>
      <c r="L21" s="34"/>
      <c r="M21" s="34"/>
      <c r="N21" s="34"/>
      <c r="O21" s="78"/>
      <c r="P21" s="122"/>
      <c r="Q21" s="86"/>
      <c r="R21" s="78"/>
      <c r="S21" s="86"/>
      <c r="T21" s="64"/>
      <c r="U21" s="86"/>
      <c r="V21" s="78"/>
      <c r="W21" s="86"/>
      <c r="X21" s="64"/>
      <c r="Y21" s="147"/>
    </row>
    <row r="22" spans="1:25" s="9" customFormat="1" x14ac:dyDescent="0.2">
      <c r="A22" s="25" t="s">
        <v>113</v>
      </c>
      <c r="B22" s="26"/>
      <c r="C22" s="26"/>
      <c r="D22" s="37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77"/>
      <c r="P22" s="119"/>
      <c r="Q22" s="84"/>
      <c r="R22" s="77"/>
      <c r="S22" s="84"/>
      <c r="T22" s="60"/>
      <c r="U22" s="84"/>
      <c r="V22" s="77"/>
      <c r="W22" s="84"/>
      <c r="X22" s="60"/>
      <c r="Y22" s="98"/>
    </row>
    <row r="23" spans="1:25" x14ac:dyDescent="0.2">
      <c r="A23" s="16">
        <v>1</v>
      </c>
      <c r="B23" s="1" t="s">
        <v>354</v>
      </c>
      <c r="C23" s="1" t="s">
        <v>376</v>
      </c>
      <c r="D23" s="5"/>
      <c r="E23" s="1" t="s">
        <v>48</v>
      </c>
      <c r="F23" s="1" t="s">
        <v>48</v>
      </c>
      <c r="G23" s="1"/>
      <c r="H23" s="11">
        <v>6.0150462962962892E-2</v>
      </c>
      <c r="I23" s="1">
        <v>19.7</v>
      </c>
      <c r="J23" s="12">
        <v>1</v>
      </c>
      <c r="K23" s="11">
        <f t="shared" ref="K23:K39" si="4">SUM(H23/I23)</f>
        <v>3.0533229930438015E-3</v>
      </c>
      <c r="L23" s="23">
        <v>4</v>
      </c>
      <c r="M23" s="23">
        <v>3</v>
      </c>
      <c r="N23" s="23">
        <v>2</v>
      </c>
      <c r="O23" s="107">
        <f>SUM(H23/I23)*$I$4</f>
        <v>8.396638230870454E-2</v>
      </c>
      <c r="P23" s="120">
        <v>4</v>
      </c>
      <c r="Q23" s="81" t="s">
        <v>26</v>
      </c>
      <c r="R23" s="75" t="s">
        <v>26</v>
      </c>
      <c r="S23" s="138" t="s">
        <v>26</v>
      </c>
      <c r="T23" s="139" t="s">
        <v>26</v>
      </c>
      <c r="U23" s="89"/>
      <c r="V23" s="91"/>
      <c r="W23" s="89"/>
      <c r="X23" s="87"/>
      <c r="Y23" s="127"/>
    </row>
    <row r="24" spans="1:25" x14ac:dyDescent="0.2">
      <c r="A24" s="16">
        <v>2</v>
      </c>
      <c r="B24" s="1" t="s">
        <v>344</v>
      </c>
      <c r="C24" s="1" t="s">
        <v>377</v>
      </c>
      <c r="D24" s="5"/>
      <c r="E24" s="1" t="s">
        <v>35</v>
      </c>
      <c r="F24" s="1" t="s">
        <v>35</v>
      </c>
      <c r="G24" s="1"/>
      <c r="H24" s="11">
        <v>6.0706018518518534E-2</v>
      </c>
      <c r="I24" s="1">
        <v>19.7</v>
      </c>
      <c r="J24" s="13">
        <f>SUM(H24/$H$23)</f>
        <v>1.0092360977487027</v>
      </c>
      <c r="K24" s="11">
        <f t="shared" si="4"/>
        <v>3.0815237826659157E-3</v>
      </c>
      <c r="L24" s="23">
        <v>5</v>
      </c>
      <c r="M24" s="23">
        <v>4</v>
      </c>
      <c r="N24" s="23">
        <v>3</v>
      </c>
      <c r="O24" s="107">
        <f>SUM(H24/I24)*$I$4</f>
        <v>8.4741904023312678E-2</v>
      </c>
      <c r="P24" s="120">
        <v>4</v>
      </c>
      <c r="Q24" s="81" t="s">
        <v>26</v>
      </c>
      <c r="R24" s="75" t="s">
        <v>26</v>
      </c>
      <c r="S24" s="81"/>
      <c r="T24" s="61"/>
      <c r="U24" s="89"/>
      <c r="V24" s="91"/>
      <c r="W24" s="89"/>
      <c r="X24" s="87"/>
      <c r="Y24" s="127"/>
    </row>
    <row r="25" spans="1:25" x14ac:dyDescent="0.2">
      <c r="A25" s="16">
        <v>3</v>
      </c>
      <c r="B25" s="1" t="s">
        <v>342</v>
      </c>
      <c r="C25" s="1" t="s">
        <v>343</v>
      </c>
      <c r="D25" s="5"/>
      <c r="E25" s="1" t="s">
        <v>45</v>
      </c>
      <c r="F25" s="1" t="s">
        <v>79</v>
      </c>
      <c r="G25" s="1"/>
      <c r="H25" s="11">
        <v>6.1030092592592511E-2</v>
      </c>
      <c r="I25" s="1">
        <v>19.7</v>
      </c>
      <c r="J25" s="13">
        <f t="shared" ref="J25:J31" si="5">SUM(H25/$H$23)</f>
        <v>1.0146238214354433</v>
      </c>
      <c r="K25" s="11">
        <f t="shared" si="4"/>
        <v>3.0979742432788076E-3</v>
      </c>
      <c r="L25" s="23">
        <v>5</v>
      </c>
      <c r="M25" s="23">
        <v>4</v>
      </c>
      <c r="N25" s="23">
        <v>3</v>
      </c>
      <c r="O25" s="107">
        <f t="shared" ref="O25:O32" si="6">SUM(H25/I25)*$I$4</f>
        <v>8.5194291690167206E-2</v>
      </c>
      <c r="P25" s="120">
        <v>4</v>
      </c>
      <c r="Q25" s="81" t="s">
        <v>26</v>
      </c>
      <c r="R25" s="75" t="s">
        <v>26</v>
      </c>
      <c r="S25" s="81"/>
      <c r="T25" s="61"/>
      <c r="U25" s="89"/>
      <c r="V25" s="91"/>
      <c r="W25" s="89"/>
      <c r="X25" s="87"/>
      <c r="Y25" s="127"/>
    </row>
    <row r="26" spans="1:25" x14ac:dyDescent="0.2">
      <c r="A26" s="16">
        <v>4</v>
      </c>
      <c r="B26" s="1" t="s">
        <v>345</v>
      </c>
      <c r="C26" s="1" t="s">
        <v>378</v>
      </c>
      <c r="D26" s="5"/>
      <c r="E26" s="1" t="s">
        <v>149</v>
      </c>
      <c r="F26" s="1" t="s">
        <v>129</v>
      </c>
      <c r="G26" s="1"/>
      <c r="H26" s="11">
        <v>6.148148148148147E-2</v>
      </c>
      <c r="I26" s="1">
        <v>19.7</v>
      </c>
      <c r="J26" s="13">
        <f t="shared" si="5"/>
        <v>1.0221281508562643</v>
      </c>
      <c r="K26" s="11">
        <f t="shared" si="4"/>
        <v>3.1208873848467752E-3</v>
      </c>
      <c r="L26" s="23">
        <v>5</v>
      </c>
      <c r="M26" s="23">
        <v>4</v>
      </c>
      <c r="N26" s="23">
        <v>3</v>
      </c>
      <c r="O26" s="107">
        <f t="shared" si="6"/>
        <v>8.5824403083286316E-2</v>
      </c>
      <c r="P26" s="120">
        <v>4</v>
      </c>
      <c r="Q26" s="81" t="s">
        <v>26</v>
      </c>
      <c r="R26" s="75" t="s">
        <v>26</v>
      </c>
      <c r="S26" s="81"/>
      <c r="T26" s="61"/>
      <c r="U26" s="89"/>
      <c r="V26" s="91"/>
      <c r="W26" s="89"/>
      <c r="X26" s="87"/>
      <c r="Y26" s="127"/>
    </row>
    <row r="27" spans="1:25" x14ac:dyDescent="0.2">
      <c r="A27" s="16">
        <v>5</v>
      </c>
      <c r="B27" s="1" t="s">
        <v>379</v>
      </c>
      <c r="C27" s="1" t="s">
        <v>380</v>
      </c>
      <c r="D27" s="5"/>
      <c r="E27" s="1" t="s">
        <v>197</v>
      </c>
      <c r="F27" s="1" t="s">
        <v>197</v>
      </c>
      <c r="G27" s="1"/>
      <c r="H27" s="11">
        <v>6.3749999999999973E-2</v>
      </c>
      <c r="I27" s="1">
        <v>19.7</v>
      </c>
      <c r="J27" s="13">
        <f t="shared" si="5"/>
        <v>1.0598422166634605</v>
      </c>
      <c r="K27" s="11">
        <f t="shared" si="4"/>
        <v>3.2360406091370545E-3</v>
      </c>
      <c r="L27" s="23">
        <v>8</v>
      </c>
      <c r="M27" s="23">
        <v>7</v>
      </c>
      <c r="N27" s="23">
        <v>6</v>
      </c>
      <c r="O27" s="107">
        <f t="shared" si="6"/>
        <v>8.8991116751269E-2</v>
      </c>
      <c r="P27" s="120">
        <v>4</v>
      </c>
      <c r="Q27" s="89" t="s">
        <v>21</v>
      </c>
      <c r="R27" s="75" t="s">
        <v>26</v>
      </c>
      <c r="S27" s="89"/>
      <c r="T27" s="61"/>
      <c r="U27" s="89"/>
      <c r="V27" s="91"/>
      <c r="W27" s="89"/>
      <c r="X27" s="87"/>
      <c r="Y27" s="127"/>
    </row>
    <row r="28" spans="1:25" x14ac:dyDescent="0.2">
      <c r="A28" s="16">
        <v>6</v>
      </c>
      <c r="B28" s="1" t="s">
        <v>381</v>
      </c>
      <c r="C28" s="1" t="s">
        <v>382</v>
      </c>
      <c r="D28" s="5"/>
      <c r="E28" s="1" t="s">
        <v>29</v>
      </c>
      <c r="F28" s="1" t="s">
        <v>95</v>
      </c>
      <c r="G28" s="1"/>
      <c r="H28" s="11">
        <v>6.3773148148148162E-2</v>
      </c>
      <c r="I28" s="1">
        <v>19.7</v>
      </c>
      <c r="J28" s="13">
        <f t="shared" si="5"/>
        <v>1.060227054069657</v>
      </c>
      <c r="K28" s="11">
        <f t="shared" si="4"/>
        <v>3.2372156420379778E-3</v>
      </c>
      <c r="L28" s="23">
        <v>8</v>
      </c>
      <c r="M28" s="23">
        <v>7</v>
      </c>
      <c r="N28" s="23">
        <v>6</v>
      </c>
      <c r="O28" s="107">
        <f t="shared" si="6"/>
        <v>8.9023430156044386E-2</v>
      </c>
      <c r="P28" s="120">
        <v>4</v>
      </c>
      <c r="Q28" s="81" t="s">
        <v>26</v>
      </c>
      <c r="R28" s="75" t="s">
        <v>26</v>
      </c>
      <c r="S28" s="81"/>
      <c r="T28" s="61"/>
      <c r="U28" s="89"/>
      <c r="V28" s="91"/>
      <c r="W28" s="89"/>
      <c r="X28" s="87"/>
      <c r="Y28" s="127"/>
    </row>
    <row r="29" spans="1:25" x14ac:dyDescent="0.2">
      <c r="A29" s="16">
        <v>7</v>
      </c>
      <c r="B29" s="1" t="s">
        <v>383</v>
      </c>
      <c r="C29" s="1" t="s">
        <v>384</v>
      </c>
      <c r="D29" s="5"/>
      <c r="E29" s="1" t="s">
        <v>116</v>
      </c>
      <c r="F29" s="1" t="s">
        <v>116</v>
      </c>
      <c r="G29" s="1"/>
      <c r="H29" s="11">
        <v>6.3854166666666656E-2</v>
      </c>
      <c r="I29" s="1">
        <v>19.7</v>
      </c>
      <c r="J29" s="13">
        <f t="shared" si="5"/>
        <v>1.0615739849913421</v>
      </c>
      <c r="K29" s="11">
        <f t="shared" si="4"/>
        <v>3.241328257191201E-3</v>
      </c>
      <c r="L29" s="23">
        <v>8</v>
      </c>
      <c r="M29" s="23">
        <v>7</v>
      </c>
      <c r="N29" s="23">
        <v>6</v>
      </c>
      <c r="O29" s="107">
        <f t="shared" si="6"/>
        <v>8.9136527072758029E-2</v>
      </c>
      <c r="P29" s="120">
        <v>4</v>
      </c>
      <c r="Q29" s="81" t="s">
        <v>26</v>
      </c>
      <c r="R29" s="75" t="s">
        <v>26</v>
      </c>
      <c r="S29" s="81"/>
      <c r="T29" s="61"/>
      <c r="U29" s="89"/>
      <c r="V29" s="91"/>
      <c r="W29" s="89"/>
      <c r="X29" s="87"/>
      <c r="Y29" s="127"/>
    </row>
    <row r="30" spans="1:25" x14ac:dyDescent="0.2">
      <c r="A30" s="16">
        <v>8</v>
      </c>
      <c r="B30" s="1" t="s">
        <v>349</v>
      </c>
      <c r="C30" s="1" t="s">
        <v>353</v>
      </c>
      <c r="D30" s="5"/>
      <c r="E30" s="1" t="s">
        <v>45</v>
      </c>
      <c r="F30" s="1" t="s">
        <v>45</v>
      </c>
      <c r="G30" s="1"/>
      <c r="H30" s="11">
        <v>6.4386574074073999E-2</v>
      </c>
      <c r="I30" s="1">
        <v>19.7</v>
      </c>
      <c r="J30" s="13">
        <f t="shared" si="5"/>
        <v>1.0704252453338465</v>
      </c>
      <c r="K30" s="11">
        <f t="shared" si="4"/>
        <v>3.2683540139123858E-3</v>
      </c>
      <c r="L30" s="23">
        <v>8</v>
      </c>
      <c r="M30" s="23">
        <v>7</v>
      </c>
      <c r="N30" s="23">
        <v>6</v>
      </c>
      <c r="O30" s="107">
        <f t="shared" si="6"/>
        <v>8.9879735382590614E-2</v>
      </c>
      <c r="P30" s="120">
        <v>4</v>
      </c>
      <c r="Q30" s="81" t="s">
        <v>26</v>
      </c>
      <c r="R30" s="91" t="s">
        <v>21</v>
      </c>
      <c r="S30" s="81"/>
      <c r="T30" s="87"/>
      <c r="U30" s="89"/>
      <c r="V30" s="91"/>
      <c r="W30" s="89"/>
      <c r="X30" s="87"/>
      <c r="Y30" s="127"/>
    </row>
    <row r="31" spans="1:25" x14ac:dyDescent="0.2">
      <c r="A31" s="16">
        <v>9</v>
      </c>
      <c r="B31" s="1" t="s">
        <v>350</v>
      </c>
      <c r="C31" s="1" t="s">
        <v>352</v>
      </c>
      <c r="D31" s="5"/>
      <c r="E31" s="1" t="s">
        <v>38</v>
      </c>
      <c r="F31" s="1" t="s">
        <v>38</v>
      </c>
      <c r="G31" s="1"/>
      <c r="H31" s="11">
        <v>6.8530092592592573E-2</v>
      </c>
      <c r="I31" s="1">
        <v>19.7</v>
      </c>
      <c r="J31" s="13">
        <f t="shared" si="5"/>
        <v>1.1393111410429104</v>
      </c>
      <c r="K31" s="11">
        <f t="shared" si="4"/>
        <v>3.4786849031772883E-3</v>
      </c>
      <c r="L31" s="23">
        <v>13</v>
      </c>
      <c r="M31" s="23">
        <v>12</v>
      </c>
      <c r="N31" s="23">
        <v>11</v>
      </c>
      <c r="O31" s="107">
        <f t="shared" si="6"/>
        <v>9.5663834837375422E-2</v>
      </c>
      <c r="P31" s="120">
        <v>4</v>
      </c>
      <c r="Q31" s="81" t="s">
        <v>26</v>
      </c>
      <c r="R31" s="75" t="s">
        <v>26</v>
      </c>
      <c r="S31" s="81"/>
      <c r="T31" s="61"/>
      <c r="U31" s="89"/>
      <c r="V31" s="91"/>
      <c r="W31" s="89"/>
      <c r="X31" s="87"/>
      <c r="Y31" s="127"/>
    </row>
    <row r="32" spans="1:25" x14ac:dyDescent="0.2">
      <c r="A32" s="16">
        <v>10</v>
      </c>
      <c r="B32" s="1" t="s">
        <v>346</v>
      </c>
      <c r="C32" s="1" t="s">
        <v>347</v>
      </c>
      <c r="D32" s="5"/>
      <c r="E32" s="1" t="s">
        <v>79</v>
      </c>
      <c r="F32" s="1" t="s">
        <v>45</v>
      </c>
      <c r="G32" s="1"/>
      <c r="H32" s="11" t="s">
        <v>328</v>
      </c>
      <c r="I32" s="1">
        <v>19.7</v>
      </c>
      <c r="J32" s="13"/>
      <c r="K32" s="11"/>
      <c r="L32" s="23"/>
      <c r="M32" s="23"/>
      <c r="N32" s="23"/>
      <c r="O32" s="107" t="e">
        <f t="shared" si="6"/>
        <v>#VALUE!</v>
      </c>
      <c r="P32" s="120">
        <v>4</v>
      </c>
      <c r="Q32" s="81" t="s">
        <v>26</v>
      </c>
      <c r="R32" s="75" t="s">
        <v>26</v>
      </c>
      <c r="S32" s="81"/>
      <c r="T32" s="61"/>
      <c r="U32" s="89"/>
      <c r="V32" s="91"/>
      <c r="W32" s="89"/>
      <c r="X32" s="87"/>
      <c r="Y32" s="127"/>
    </row>
    <row r="33" spans="1:25" ht="16" thickBot="1" x14ac:dyDescent="0.25">
      <c r="A33" s="32"/>
      <c r="B33" s="14"/>
      <c r="C33" s="14"/>
      <c r="D33" s="22"/>
      <c r="E33" s="14"/>
      <c r="F33" s="14"/>
      <c r="G33" s="14"/>
      <c r="H33" s="28"/>
      <c r="I33" s="14"/>
      <c r="J33" s="29"/>
      <c r="K33" s="28"/>
      <c r="L33" s="21"/>
      <c r="M33" s="21"/>
      <c r="N33" s="21"/>
      <c r="O33" s="108"/>
      <c r="P33" s="121"/>
      <c r="Q33" s="82"/>
      <c r="R33" s="76"/>
      <c r="S33" s="82"/>
      <c r="T33" s="83"/>
      <c r="U33" s="82"/>
      <c r="V33" s="76"/>
      <c r="W33" s="82"/>
      <c r="X33" s="83"/>
      <c r="Y33" s="128"/>
    </row>
    <row r="34" spans="1:25" s="9" customFormat="1" x14ac:dyDescent="0.2">
      <c r="A34" s="25" t="s">
        <v>177</v>
      </c>
      <c r="B34" s="26"/>
      <c r="C34" s="26"/>
      <c r="D34" s="37"/>
      <c r="E34" s="26"/>
      <c r="F34" s="26"/>
      <c r="G34" s="26"/>
      <c r="H34" s="26"/>
      <c r="I34" s="26"/>
      <c r="J34" s="26"/>
      <c r="K34" s="33"/>
      <c r="L34" s="27"/>
      <c r="M34" s="27"/>
      <c r="N34" s="27"/>
      <c r="O34" s="109"/>
      <c r="P34" s="119"/>
      <c r="Q34" s="84"/>
      <c r="R34" s="77"/>
      <c r="S34" s="84"/>
      <c r="T34" s="60"/>
      <c r="U34" s="84"/>
      <c r="V34" s="77"/>
      <c r="W34" s="84"/>
      <c r="X34" s="60"/>
      <c r="Y34" s="98"/>
    </row>
    <row r="35" spans="1:25" x14ac:dyDescent="0.2">
      <c r="A35" s="16">
        <v>1</v>
      </c>
      <c r="B35" s="1" t="s">
        <v>354</v>
      </c>
      <c r="C35" s="1" t="s">
        <v>277</v>
      </c>
      <c r="D35" s="5"/>
      <c r="E35" s="1" t="s">
        <v>48</v>
      </c>
      <c r="F35" s="1" t="s">
        <v>35</v>
      </c>
      <c r="G35" s="1"/>
      <c r="H35" s="11">
        <v>5.1712962962963016E-2</v>
      </c>
      <c r="I35" s="1">
        <v>15.8</v>
      </c>
      <c r="J35" s="13">
        <v>1</v>
      </c>
      <c r="K35" s="11">
        <f t="shared" si="4"/>
        <v>3.2729723394280389E-3</v>
      </c>
      <c r="L35" s="23">
        <v>9</v>
      </c>
      <c r="M35" s="23">
        <v>8</v>
      </c>
      <c r="N35" s="23">
        <v>7</v>
      </c>
      <c r="O35" s="107">
        <f>SUM(H35/I35)*$I$4</f>
        <v>9.0006739334271071E-2</v>
      </c>
      <c r="P35" s="120">
        <v>10</v>
      </c>
      <c r="Q35" s="81" t="s">
        <v>26</v>
      </c>
      <c r="R35" s="75" t="s">
        <v>26</v>
      </c>
      <c r="S35" s="138" t="s">
        <v>26</v>
      </c>
      <c r="T35" s="139" t="s">
        <v>26</v>
      </c>
      <c r="U35" s="89"/>
      <c r="V35" s="91"/>
      <c r="W35" s="89"/>
      <c r="X35" s="87"/>
      <c r="Y35" s="127"/>
    </row>
    <row r="36" spans="1:25" x14ac:dyDescent="0.2">
      <c r="A36" s="16">
        <v>2</v>
      </c>
      <c r="B36" s="1" t="s">
        <v>363</v>
      </c>
      <c r="C36" s="1" t="s">
        <v>364</v>
      </c>
      <c r="D36" s="5"/>
      <c r="E36" s="1" t="s">
        <v>45</v>
      </c>
      <c r="F36" s="1" t="s">
        <v>38</v>
      </c>
      <c r="G36" s="1"/>
      <c r="H36" s="11">
        <v>5.1724537037037055E-2</v>
      </c>
      <c r="I36" s="1">
        <v>15.8</v>
      </c>
      <c r="J36" s="13">
        <f>SUM(H36/$H$35)</f>
        <v>1.0002238137869286</v>
      </c>
      <c r="K36" s="11">
        <f t="shared" si="4"/>
        <v>3.2737048757618386E-3</v>
      </c>
      <c r="L36" s="23">
        <v>9</v>
      </c>
      <c r="M36" s="23">
        <v>8</v>
      </c>
      <c r="N36" s="23">
        <v>7</v>
      </c>
      <c r="O36" s="107">
        <f>SUM(H36/I36)*$I$4</f>
        <v>9.0026884083450567E-2</v>
      </c>
      <c r="P36" s="120">
        <v>10</v>
      </c>
      <c r="Q36" s="81" t="s">
        <v>26</v>
      </c>
      <c r="R36" s="75" t="s">
        <v>26</v>
      </c>
      <c r="S36" s="81"/>
      <c r="T36" s="61"/>
      <c r="U36" s="89"/>
      <c r="V36" s="91"/>
      <c r="W36" s="89"/>
      <c r="X36" s="87"/>
      <c r="Y36" s="127"/>
    </row>
    <row r="37" spans="1:25" x14ac:dyDescent="0.2">
      <c r="A37" s="16">
        <v>3</v>
      </c>
      <c r="B37" s="1" t="s">
        <v>365</v>
      </c>
      <c r="C37" s="1" t="s">
        <v>366</v>
      </c>
      <c r="D37" s="5"/>
      <c r="E37" s="1" t="s">
        <v>188</v>
      </c>
      <c r="F37" s="1" t="s">
        <v>116</v>
      </c>
      <c r="G37" s="1"/>
      <c r="H37" s="11">
        <v>5.2326388888888853E-2</v>
      </c>
      <c r="I37" s="1">
        <v>15.8</v>
      </c>
      <c r="J37" s="13">
        <f t="shared" ref="J37:J39" si="7">SUM(H37/$H$35)</f>
        <v>1.0118621307072497</v>
      </c>
      <c r="K37" s="11">
        <f t="shared" si="4"/>
        <v>3.3117967651195477E-3</v>
      </c>
      <c r="L37" s="23">
        <v>9</v>
      </c>
      <c r="M37" s="23">
        <v>8</v>
      </c>
      <c r="N37" s="23">
        <v>7</v>
      </c>
      <c r="O37" s="107">
        <f t="shared" ref="O37:O39" si="8">SUM(H37/I37)*$I$4</f>
        <v>9.1074411040787562E-2</v>
      </c>
      <c r="P37" s="120">
        <v>10</v>
      </c>
      <c r="Q37" s="81" t="s">
        <v>26</v>
      </c>
      <c r="R37" s="75" t="s">
        <v>388</v>
      </c>
      <c r="S37" s="81"/>
      <c r="T37" s="61"/>
      <c r="U37" s="89"/>
      <c r="V37" s="91"/>
      <c r="W37" s="89"/>
      <c r="X37" s="87"/>
      <c r="Y37" s="127"/>
    </row>
    <row r="38" spans="1:25" x14ac:dyDescent="0.2">
      <c r="A38" s="16">
        <v>4</v>
      </c>
      <c r="B38" s="1" t="s">
        <v>279</v>
      </c>
      <c r="C38" s="1" t="s">
        <v>278</v>
      </c>
      <c r="D38" s="5"/>
      <c r="E38" s="1" t="s">
        <v>45</v>
      </c>
      <c r="F38" s="1" t="s">
        <v>197</v>
      </c>
      <c r="G38" s="1"/>
      <c r="H38" s="11">
        <v>5.2719907407407396E-2</v>
      </c>
      <c r="I38" s="1">
        <v>15.8</v>
      </c>
      <c r="J38" s="13">
        <f t="shared" si="7"/>
        <v>1.0194717994628457</v>
      </c>
      <c r="K38" s="11">
        <f t="shared" si="4"/>
        <v>3.3367030004688224E-3</v>
      </c>
      <c r="L38" s="23">
        <v>10</v>
      </c>
      <c r="M38" s="23">
        <v>9</v>
      </c>
      <c r="N38" s="23">
        <v>8</v>
      </c>
      <c r="O38" s="107">
        <f t="shared" si="8"/>
        <v>9.1759332512892616E-2</v>
      </c>
      <c r="P38" s="120">
        <v>10</v>
      </c>
      <c r="Q38" s="81" t="s">
        <v>26</v>
      </c>
      <c r="R38" s="75" t="s">
        <v>26</v>
      </c>
      <c r="S38" s="81"/>
      <c r="T38" s="61"/>
      <c r="U38" s="89"/>
      <c r="V38" s="91"/>
      <c r="W38" s="89"/>
      <c r="X38" s="87"/>
      <c r="Y38" s="127"/>
    </row>
    <row r="39" spans="1:25" x14ac:dyDescent="0.2">
      <c r="A39" s="16">
        <v>5</v>
      </c>
      <c r="B39" s="1" t="s">
        <v>282</v>
      </c>
      <c r="C39" s="1" t="s">
        <v>367</v>
      </c>
      <c r="D39" s="5"/>
      <c r="E39" s="1" t="s">
        <v>38</v>
      </c>
      <c r="F39" s="1" t="s">
        <v>45</v>
      </c>
      <c r="G39" s="1"/>
      <c r="H39" s="11">
        <v>6.4490740740740793E-2</v>
      </c>
      <c r="I39" s="1">
        <v>15.8</v>
      </c>
      <c r="J39" s="13">
        <f t="shared" si="7"/>
        <v>1.2470904207699192</v>
      </c>
      <c r="K39" s="11">
        <f t="shared" si="4"/>
        <v>4.0816924519456194E-3</v>
      </c>
      <c r="L39" s="23">
        <v>25</v>
      </c>
      <c r="M39" s="23">
        <v>24</v>
      </c>
      <c r="N39" s="23">
        <v>23</v>
      </c>
      <c r="O39" s="107">
        <f t="shared" si="8"/>
        <v>0.11224654242850453</v>
      </c>
      <c r="P39" s="120">
        <v>10</v>
      </c>
      <c r="Q39" s="81" t="s">
        <v>26</v>
      </c>
      <c r="R39" s="75" t="s">
        <v>21</v>
      </c>
      <c r="S39" s="81"/>
      <c r="T39" s="87"/>
      <c r="U39" s="89"/>
      <c r="V39" s="91"/>
      <c r="W39" s="89"/>
      <c r="X39" s="87"/>
      <c r="Y39" s="127"/>
    </row>
    <row r="40" spans="1:25" ht="16" thickBot="1" x14ac:dyDescent="0.25">
      <c r="A40" s="17"/>
      <c r="B40" s="18"/>
      <c r="C40" s="18"/>
      <c r="D40" s="24"/>
      <c r="E40" s="18"/>
      <c r="F40" s="18"/>
      <c r="G40" s="18"/>
      <c r="H40" s="19"/>
      <c r="I40" s="18"/>
      <c r="J40" s="20"/>
      <c r="K40" s="19"/>
      <c r="L40" s="34"/>
      <c r="M40" s="34"/>
      <c r="N40" s="34"/>
      <c r="O40" s="111"/>
      <c r="P40" s="122"/>
      <c r="Q40" s="86"/>
      <c r="R40" s="78"/>
      <c r="S40" s="86"/>
      <c r="T40" s="64"/>
      <c r="U40" s="86"/>
      <c r="V40" s="78"/>
      <c r="W40" s="86"/>
      <c r="X40" s="64"/>
      <c r="Y40" s="129"/>
    </row>
    <row r="41" spans="1:25" x14ac:dyDescent="0.2"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x14ac:dyDescent="0.2">
      <c r="Q42" s="35"/>
      <c r="R42" s="35"/>
      <c r="S42" s="35"/>
      <c r="T42" s="35"/>
      <c r="U42" s="35"/>
      <c r="V42" s="35"/>
      <c r="W42" s="35"/>
      <c r="X42" s="35"/>
    </row>
    <row r="43" spans="1:25" x14ac:dyDescent="0.2">
      <c r="Q43" s="35"/>
      <c r="R43" s="35"/>
      <c r="S43" s="35"/>
      <c r="T43" s="35"/>
      <c r="U43" s="35"/>
      <c r="V43" s="35"/>
      <c r="W43" s="35"/>
      <c r="X43" s="35"/>
    </row>
  </sheetData>
  <mergeCells count="5">
    <mergeCell ref="W1:X1"/>
    <mergeCell ref="Q1:R1"/>
    <mergeCell ref="U1:V1"/>
    <mergeCell ref="A3:C3"/>
    <mergeCell ref="S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K1" sqref="I1:K1048576"/>
    </sheetView>
  </sheetViews>
  <sheetFormatPr baseColWidth="10" defaultColWidth="8.83203125" defaultRowHeight="15" x14ac:dyDescent="0.2"/>
  <cols>
    <col min="1" max="1" width="5.33203125" style="51" customWidth="1"/>
    <col min="2" max="2" width="20.5" style="51" bestFit="1" customWidth="1"/>
    <col min="3" max="3" width="18.83203125" style="51" bestFit="1" customWidth="1"/>
    <col min="4" max="4" width="5.5" style="54" customWidth="1"/>
    <col min="5" max="9" width="8.83203125" style="51"/>
    <col min="10" max="10" width="9.1640625" style="51" customWidth="1"/>
    <col min="11" max="11" width="4.5" style="54" customWidth="1"/>
    <col min="12" max="12" width="19.6640625" style="54" hidden="1" customWidth="1"/>
    <col min="13" max="13" width="8.83203125" style="54"/>
    <col min="14" max="17" width="6.1640625" style="54" customWidth="1"/>
    <col min="18" max="16384" width="8.83203125" style="51"/>
  </cols>
  <sheetData>
    <row r="1" spans="1:17" ht="16" thickBot="1" x14ac:dyDescent="0.25">
      <c r="N1" s="157" t="s">
        <v>0</v>
      </c>
      <c r="O1" s="158"/>
      <c r="P1" s="157" t="s">
        <v>1</v>
      </c>
      <c r="Q1" s="158"/>
    </row>
    <row r="2" spans="1:17" ht="46" thickBot="1" x14ac:dyDescent="0.25">
      <c r="A2" s="130" t="s">
        <v>2</v>
      </c>
      <c r="B2" s="131" t="s">
        <v>3</v>
      </c>
      <c r="C2" s="131"/>
      <c r="D2" s="131" t="s">
        <v>4</v>
      </c>
      <c r="E2" s="131" t="s">
        <v>5</v>
      </c>
      <c r="F2" s="131" t="s">
        <v>6</v>
      </c>
      <c r="G2" s="131" t="s">
        <v>7</v>
      </c>
      <c r="H2" s="131" t="s">
        <v>8</v>
      </c>
      <c r="I2" s="131" t="s">
        <v>9</v>
      </c>
      <c r="J2" s="131" t="s">
        <v>10</v>
      </c>
      <c r="K2" s="131" t="s">
        <v>11</v>
      </c>
      <c r="L2" s="132" t="s">
        <v>12</v>
      </c>
      <c r="M2" s="131" t="s">
        <v>13</v>
      </c>
      <c r="N2" s="131" t="s">
        <v>14</v>
      </c>
      <c r="O2" s="131" t="s">
        <v>15</v>
      </c>
      <c r="P2" s="131" t="s">
        <v>14</v>
      </c>
      <c r="Q2" s="131" t="s">
        <v>15</v>
      </c>
    </row>
    <row r="3" spans="1:17" s="52" customFormat="1" x14ac:dyDescent="0.2">
      <c r="A3" s="148" t="s">
        <v>16</v>
      </c>
      <c r="B3" s="149"/>
      <c r="C3" s="150"/>
      <c r="D3" s="37"/>
      <c r="E3" s="26"/>
      <c r="F3" s="26"/>
      <c r="G3" s="26"/>
      <c r="H3" s="133"/>
      <c r="I3" s="133"/>
      <c r="J3" s="133"/>
      <c r="K3" s="133"/>
      <c r="L3" s="37"/>
      <c r="M3" s="37"/>
      <c r="N3" s="37"/>
      <c r="O3" s="37"/>
      <c r="P3" s="37"/>
      <c r="Q3" s="37"/>
    </row>
    <row r="4" spans="1:17" x14ac:dyDescent="0.2">
      <c r="A4" s="16">
        <v>1</v>
      </c>
      <c r="B4" s="1" t="s">
        <v>17</v>
      </c>
      <c r="C4" s="1" t="s">
        <v>18</v>
      </c>
      <c r="D4" s="5">
        <v>1</v>
      </c>
      <c r="E4" s="1" t="s">
        <v>19</v>
      </c>
      <c r="F4" s="1" t="s">
        <v>20</v>
      </c>
      <c r="G4" s="11">
        <v>8.3935185185185182E-2</v>
      </c>
      <c r="H4" s="1">
        <v>27.2</v>
      </c>
      <c r="I4" s="12">
        <v>1</v>
      </c>
      <c r="J4" s="11">
        <f>SUM(G4/H4)</f>
        <v>3.0858523965141614E-3</v>
      </c>
      <c r="K4" s="5">
        <v>2</v>
      </c>
      <c r="L4" s="5"/>
      <c r="M4" s="5">
        <v>0</v>
      </c>
      <c r="N4" s="41" t="s">
        <v>21</v>
      </c>
      <c r="O4" s="41"/>
      <c r="P4" s="41"/>
      <c r="Q4" s="41"/>
    </row>
    <row r="5" spans="1:17" x14ac:dyDescent="0.2">
      <c r="A5" s="16">
        <v>2</v>
      </c>
      <c r="B5" s="1" t="s">
        <v>22</v>
      </c>
      <c r="C5" s="1" t="s">
        <v>23</v>
      </c>
      <c r="D5" s="5">
        <v>1</v>
      </c>
      <c r="E5" s="1" t="s">
        <v>24</v>
      </c>
      <c r="F5" s="1" t="s">
        <v>25</v>
      </c>
      <c r="G5" s="11">
        <v>8.398148148148149E-2</v>
      </c>
      <c r="H5" s="1">
        <v>27.2</v>
      </c>
      <c r="I5" s="13">
        <f>SUM(G5/$G$4)</f>
        <v>1.0005515719801434</v>
      </c>
      <c r="J5" s="11">
        <f t="shared" ref="J5:J23" si="0">SUM(G5/H5)</f>
        <v>3.0875544662309373E-3</v>
      </c>
      <c r="K5" s="5">
        <v>2</v>
      </c>
      <c r="L5" s="5"/>
      <c r="M5" s="5">
        <v>2</v>
      </c>
      <c r="N5" s="41" t="s">
        <v>21</v>
      </c>
      <c r="O5" s="5" t="s">
        <v>26</v>
      </c>
      <c r="P5" s="41"/>
      <c r="Q5" s="36" t="s">
        <v>26</v>
      </c>
    </row>
    <row r="6" spans="1:17" x14ac:dyDescent="0.2">
      <c r="A6" s="16">
        <v>3</v>
      </c>
      <c r="B6" s="1" t="s">
        <v>22</v>
      </c>
      <c r="C6" s="1" t="s">
        <v>18</v>
      </c>
      <c r="D6" s="5">
        <v>1</v>
      </c>
      <c r="E6" s="1" t="s">
        <v>19</v>
      </c>
      <c r="F6" s="1" t="s">
        <v>20</v>
      </c>
      <c r="G6" s="11">
        <v>8.475694444444444E-2</v>
      </c>
      <c r="H6" s="1">
        <v>27.2</v>
      </c>
      <c r="I6" s="13">
        <f t="shared" ref="I6:I23" si="1">SUM(G6/$G$4)</f>
        <v>1.0097904026475455</v>
      </c>
      <c r="J6" s="11">
        <f t="shared" si="0"/>
        <v>3.1160641339869279E-3</v>
      </c>
      <c r="K6" s="5">
        <v>2</v>
      </c>
      <c r="L6" s="5"/>
      <c r="M6" s="5">
        <v>0</v>
      </c>
      <c r="N6" s="5" t="s">
        <v>26</v>
      </c>
      <c r="O6" s="41"/>
      <c r="P6" s="36" t="s">
        <v>26</v>
      </c>
      <c r="Q6" s="41"/>
    </row>
    <row r="7" spans="1:17" x14ac:dyDescent="0.2">
      <c r="A7" s="16">
        <v>4</v>
      </c>
      <c r="B7" s="1" t="s">
        <v>27</v>
      </c>
      <c r="C7" s="1" t="s">
        <v>28</v>
      </c>
      <c r="D7" s="5">
        <v>1</v>
      </c>
      <c r="E7" s="1" t="s">
        <v>29</v>
      </c>
      <c r="F7" s="1" t="s">
        <v>20</v>
      </c>
      <c r="G7" s="11">
        <v>8.6354166666666662E-2</v>
      </c>
      <c r="H7" s="1">
        <v>27.2</v>
      </c>
      <c r="I7" s="13">
        <f t="shared" si="1"/>
        <v>1.028819635962493</v>
      </c>
      <c r="J7" s="11">
        <f t="shared" si="0"/>
        <v>3.1747855392156863E-3</v>
      </c>
      <c r="K7" s="5">
        <v>3</v>
      </c>
      <c r="L7" s="5"/>
      <c r="M7" s="5">
        <v>0</v>
      </c>
      <c r="N7" s="41" t="s">
        <v>21</v>
      </c>
      <c r="O7" s="41"/>
      <c r="P7" s="41"/>
      <c r="Q7" s="41"/>
    </row>
    <row r="8" spans="1:17" x14ac:dyDescent="0.2">
      <c r="A8" s="16">
        <v>5</v>
      </c>
      <c r="B8" s="1" t="s">
        <v>30</v>
      </c>
      <c r="C8" s="1" t="s">
        <v>31</v>
      </c>
      <c r="D8" s="5">
        <v>1</v>
      </c>
      <c r="E8" s="1" t="s">
        <v>32</v>
      </c>
      <c r="F8" s="1" t="s">
        <v>20</v>
      </c>
      <c r="G8" s="11">
        <v>8.6365740740740729E-2</v>
      </c>
      <c r="H8" s="1">
        <v>27.2</v>
      </c>
      <c r="I8" s="13">
        <f t="shared" si="1"/>
        <v>1.0289575289575288</v>
      </c>
      <c r="J8" s="11">
        <f t="shared" si="0"/>
        <v>3.17521105664488E-3</v>
      </c>
      <c r="K8" s="5">
        <v>3</v>
      </c>
      <c r="L8" s="5"/>
      <c r="M8" s="5">
        <v>0</v>
      </c>
      <c r="N8" s="5" t="s">
        <v>26</v>
      </c>
      <c r="O8" s="41"/>
      <c r="P8" s="36" t="s">
        <v>26</v>
      </c>
      <c r="Q8" s="41"/>
    </row>
    <row r="9" spans="1:17" x14ac:dyDescent="0.2">
      <c r="A9" s="16">
        <v>6</v>
      </c>
      <c r="B9" s="1" t="s">
        <v>33</v>
      </c>
      <c r="C9" s="1" t="s">
        <v>34</v>
      </c>
      <c r="D9" s="5">
        <v>1</v>
      </c>
      <c r="E9" s="1" t="s">
        <v>35</v>
      </c>
      <c r="F9" s="1" t="s">
        <v>20</v>
      </c>
      <c r="G9" s="11">
        <v>8.6435185185185184E-2</v>
      </c>
      <c r="H9" s="1">
        <v>27.2</v>
      </c>
      <c r="I9" s="13">
        <f t="shared" si="1"/>
        <v>1.0297848869277442</v>
      </c>
      <c r="J9" s="11">
        <f t="shared" si="0"/>
        <v>3.1777641612200434E-3</v>
      </c>
      <c r="K9" s="5">
        <v>3</v>
      </c>
      <c r="L9" s="5"/>
      <c r="M9" s="5">
        <v>0</v>
      </c>
      <c r="N9" s="5" t="s">
        <v>26</v>
      </c>
      <c r="O9" s="41"/>
      <c r="P9" s="36" t="s">
        <v>26</v>
      </c>
      <c r="Q9" s="41"/>
    </row>
    <row r="10" spans="1:17" x14ac:dyDescent="0.2">
      <c r="A10" s="16">
        <v>7</v>
      </c>
      <c r="B10" s="1" t="s">
        <v>36</v>
      </c>
      <c r="C10" s="1" t="s">
        <v>37</v>
      </c>
      <c r="D10" s="5">
        <v>1</v>
      </c>
      <c r="E10" s="1" t="s">
        <v>38</v>
      </c>
      <c r="F10" s="1" t="s">
        <v>25</v>
      </c>
      <c r="G10" s="11">
        <v>8.6793981481481486E-2</v>
      </c>
      <c r="H10" s="1">
        <v>27.2</v>
      </c>
      <c r="I10" s="13">
        <f t="shared" si="1"/>
        <v>1.0340595697738555</v>
      </c>
      <c r="J10" s="11">
        <f t="shared" si="0"/>
        <v>3.1909552015250545E-3</v>
      </c>
      <c r="K10" s="5">
        <v>4</v>
      </c>
      <c r="L10" s="5"/>
      <c r="M10" s="5">
        <v>2</v>
      </c>
      <c r="N10" s="41" t="s">
        <v>21</v>
      </c>
      <c r="O10" s="5" t="s">
        <v>26</v>
      </c>
      <c r="P10" s="41"/>
      <c r="Q10" s="36" t="s">
        <v>26</v>
      </c>
    </row>
    <row r="11" spans="1:17" x14ac:dyDescent="0.2">
      <c r="A11" s="16">
        <v>8</v>
      </c>
      <c r="B11" s="1" t="s">
        <v>39</v>
      </c>
      <c r="C11" s="1" t="s">
        <v>40</v>
      </c>
      <c r="D11" s="5">
        <v>1</v>
      </c>
      <c r="E11" s="1" t="s">
        <v>24</v>
      </c>
      <c r="F11" s="1" t="s">
        <v>25</v>
      </c>
      <c r="G11" s="11">
        <v>8.74537037037037E-2</v>
      </c>
      <c r="H11" s="1">
        <v>27.2</v>
      </c>
      <c r="I11" s="13">
        <f t="shared" si="1"/>
        <v>1.0419194704908992</v>
      </c>
      <c r="J11" s="11">
        <f t="shared" si="0"/>
        <v>3.2152096949891068E-3</v>
      </c>
      <c r="K11" s="5">
        <v>4</v>
      </c>
      <c r="L11" s="5"/>
      <c r="M11" s="5">
        <v>2</v>
      </c>
      <c r="N11" s="41" t="s">
        <v>21</v>
      </c>
      <c r="O11" s="41" t="s">
        <v>21</v>
      </c>
      <c r="P11" s="41"/>
      <c r="Q11" s="41"/>
    </row>
    <row r="12" spans="1:17" x14ac:dyDescent="0.2">
      <c r="A12" s="16">
        <v>9</v>
      </c>
      <c r="B12" s="1" t="s">
        <v>41</v>
      </c>
      <c r="C12" s="1" t="s">
        <v>42</v>
      </c>
      <c r="D12" s="5">
        <v>1</v>
      </c>
      <c r="E12" s="1" t="s">
        <v>19</v>
      </c>
      <c r="F12" s="1" t="s">
        <v>25</v>
      </c>
      <c r="G12" s="11">
        <v>8.7465277777777781E-2</v>
      </c>
      <c r="H12" s="1">
        <v>27.2</v>
      </c>
      <c r="I12" s="13">
        <f t="shared" si="1"/>
        <v>1.0420573634859349</v>
      </c>
      <c r="J12" s="11">
        <f t="shared" si="0"/>
        <v>3.2156352124183009E-3</v>
      </c>
      <c r="K12" s="5">
        <v>4</v>
      </c>
      <c r="L12" s="5"/>
      <c r="M12" s="5">
        <v>2</v>
      </c>
      <c r="N12" s="5" t="s">
        <v>26</v>
      </c>
      <c r="O12" s="5" t="s">
        <v>26</v>
      </c>
      <c r="P12" s="36" t="s">
        <v>26</v>
      </c>
      <c r="Q12" s="41"/>
    </row>
    <row r="13" spans="1:17" x14ac:dyDescent="0.2">
      <c r="A13" s="16">
        <v>10</v>
      </c>
      <c r="B13" s="1" t="s">
        <v>43</v>
      </c>
      <c r="C13" s="1" t="s">
        <v>44</v>
      </c>
      <c r="D13" s="5">
        <v>1</v>
      </c>
      <c r="E13" s="1" t="s">
        <v>45</v>
      </c>
      <c r="F13" s="1" t="s">
        <v>20</v>
      </c>
      <c r="G13" s="11">
        <v>8.7812500000000002E-2</v>
      </c>
      <c r="H13" s="1">
        <v>27.2</v>
      </c>
      <c r="I13" s="13">
        <f t="shared" si="1"/>
        <v>1.0461941533370105</v>
      </c>
      <c r="J13" s="11">
        <f t="shared" si="0"/>
        <v>3.2284007352941179E-3</v>
      </c>
      <c r="K13" s="5">
        <v>4</v>
      </c>
      <c r="L13" s="5"/>
      <c r="M13" s="5">
        <v>0</v>
      </c>
      <c r="N13" s="41" t="s">
        <v>21</v>
      </c>
      <c r="O13" s="41"/>
      <c r="P13" s="41"/>
      <c r="Q13" s="41"/>
    </row>
    <row r="14" spans="1:17" x14ac:dyDescent="0.2">
      <c r="A14" s="16">
        <v>11</v>
      </c>
      <c r="B14" s="1" t="s">
        <v>46</v>
      </c>
      <c r="C14" s="1" t="s">
        <v>47</v>
      </c>
      <c r="D14" s="5">
        <v>2</v>
      </c>
      <c r="E14" s="1" t="s">
        <v>48</v>
      </c>
      <c r="F14" s="1" t="s">
        <v>20</v>
      </c>
      <c r="G14" s="11">
        <v>8.7881944444444457E-2</v>
      </c>
      <c r="H14" s="1">
        <v>27.2</v>
      </c>
      <c r="I14" s="13">
        <f t="shared" si="1"/>
        <v>1.0470215113072259</v>
      </c>
      <c r="J14" s="11">
        <f t="shared" si="0"/>
        <v>3.2309538398692817E-3</v>
      </c>
      <c r="K14" s="5">
        <v>4</v>
      </c>
      <c r="L14" s="5"/>
      <c r="M14" s="5">
        <v>0</v>
      </c>
      <c r="N14" s="5" t="s">
        <v>26</v>
      </c>
      <c r="O14" s="41"/>
      <c r="P14" s="36" t="s">
        <v>26</v>
      </c>
      <c r="Q14" s="41"/>
    </row>
    <row r="15" spans="1:17" x14ac:dyDescent="0.2">
      <c r="A15" s="16">
        <v>12</v>
      </c>
      <c r="B15" s="1" t="s">
        <v>49</v>
      </c>
      <c r="C15" s="1" t="s">
        <v>50</v>
      </c>
      <c r="D15" s="5">
        <v>1</v>
      </c>
      <c r="E15" s="1" t="s">
        <v>35</v>
      </c>
      <c r="F15" s="1" t="s">
        <v>20</v>
      </c>
      <c r="G15" s="11">
        <v>8.8217592592592597E-2</v>
      </c>
      <c r="H15" s="1">
        <v>27.2</v>
      </c>
      <c r="I15" s="13">
        <f t="shared" si="1"/>
        <v>1.0510204081632655</v>
      </c>
      <c r="J15" s="11">
        <f t="shared" si="0"/>
        <v>3.2432938453159045E-3</v>
      </c>
      <c r="K15" s="5">
        <v>5</v>
      </c>
      <c r="L15" s="5"/>
      <c r="M15" s="5">
        <v>0</v>
      </c>
      <c r="N15" s="5" t="s">
        <v>26</v>
      </c>
      <c r="O15" s="41"/>
      <c r="P15" s="43" t="s">
        <v>51</v>
      </c>
      <c r="Q15" s="41"/>
    </row>
    <row r="16" spans="1:17" x14ac:dyDescent="0.2">
      <c r="A16" s="16">
        <v>13</v>
      </c>
      <c r="B16" s="1" t="s">
        <v>52</v>
      </c>
      <c r="C16" s="1" t="s">
        <v>53</v>
      </c>
      <c r="D16" s="5">
        <v>1</v>
      </c>
      <c r="E16" s="1" t="s">
        <v>29</v>
      </c>
      <c r="F16" s="1" t="s">
        <v>20</v>
      </c>
      <c r="G16" s="11">
        <v>8.971064814814815E-2</v>
      </c>
      <c r="H16" s="1">
        <v>27.2</v>
      </c>
      <c r="I16" s="13">
        <f t="shared" si="1"/>
        <v>1.0688086045228904</v>
      </c>
      <c r="J16" s="11">
        <f t="shared" si="0"/>
        <v>3.2981855936819173E-3</v>
      </c>
      <c r="K16" s="5">
        <v>6</v>
      </c>
      <c r="L16" s="5"/>
      <c r="M16" s="5">
        <v>0</v>
      </c>
      <c r="N16" s="5" t="s">
        <v>26</v>
      </c>
      <c r="O16" s="41"/>
      <c r="P16" s="5"/>
      <c r="Q16" s="41"/>
    </row>
    <row r="17" spans="1:17" x14ac:dyDescent="0.2">
      <c r="A17" s="16">
        <v>14</v>
      </c>
      <c r="B17" s="1" t="s">
        <v>54</v>
      </c>
      <c r="C17" s="1" t="s">
        <v>55</v>
      </c>
      <c r="D17" s="5">
        <v>1</v>
      </c>
      <c r="E17" s="1" t="s">
        <v>56</v>
      </c>
      <c r="F17" s="1" t="s">
        <v>57</v>
      </c>
      <c r="G17" s="11">
        <v>8.9722222222222217E-2</v>
      </c>
      <c r="H17" s="1">
        <v>27.2</v>
      </c>
      <c r="I17" s="13">
        <f t="shared" si="1"/>
        <v>1.0689464975179261</v>
      </c>
      <c r="J17" s="11">
        <f t="shared" si="0"/>
        <v>3.2986111111111111E-3</v>
      </c>
      <c r="K17" s="5">
        <v>6</v>
      </c>
      <c r="L17" s="5"/>
      <c r="M17" s="5">
        <v>0</v>
      </c>
      <c r="N17" s="5" t="s">
        <v>26</v>
      </c>
      <c r="O17" s="41"/>
      <c r="P17" s="5"/>
      <c r="Q17" s="41"/>
    </row>
    <row r="18" spans="1:17" x14ac:dyDescent="0.2">
      <c r="A18" s="16">
        <v>15</v>
      </c>
      <c r="B18" s="1" t="s">
        <v>58</v>
      </c>
      <c r="C18" s="1" t="s">
        <v>59</v>
      </c>
      <c r="D18" s="5">
        <v>1</v>
      </c>
      <c r="E18" s="1" t="s">
        <v>19</v>
      </c>
      <c r="F18" s="1" t="s">
        <v>25</v>
      </c>
      <c r="G18" s="11">
        <v>8.9861111111111114E-2</v>
      </c>
      <c r="H18" s="1">
        <v>27.2</v>
      </c>
      <c r="I18" s="13">
        <f t="shared" si="1"/>
        <v>1.0706012134583565</v>
      </c>
      <c r="J18" s="11">
        <f t="shared" si="0"/>
        <v>3.3037173202614379E-3</v>
      </c>
      <c r="K18" s="5">
        <v>6</v>
      </c>
      <c r="L18" s="5"/>
      <c r="M18" s="5">
        <v>2</v>
      </c>
      <c r="N18" s="5" t="s">
        <v>26</v>
      </c>
      <c r="O18" s="5" t="s">
        <v>26</v>
      </c>
      <c r="P18" s="5"/>
      <c r="Q18" s="36" t="s">
        <v>26</v>
      </c>
    </row>
    <row r="19" spans="1:17" x14ac:dyDescent="0.2">
      <c r="A19" s="16">
        <v>16</v>
      </c>
      <c r="B19" s="1" t="s">
        <v>60</v>
      </c>
      <c r="C19" s="1" t="s">
        <v>61</v>
      </c>
      <c r="D19" s="5">
        <v>2</v>
      </c>
      <c r="E19" s="1" t="s">
        <v>38</v>
      </c>
      <c r="F19" s="1" t="s">
        <v>25</v>
      </c>
      <c r="G19" s="11">
        <v>9.0902777777777777E-2</v>
      </c>
      <c r="H19" s="1">
        <v>27.2</v>
      </c>
      <c r="I19" s="13">
        <f t="shared" si="1"/>
        <v>1.083011583011583</v>
      </c>
      <c r="J19" s="11">
        <f t="shared" si="0"/>
        <v>3.3420138888888887E-3</v>
      </c>
      <c r="K19" s="5">
        <v>6</v>
      </c>
      <c r="L19" s="5"/>
      <c r="M19" s="5">
        <v>2</v>
      </c>
      <c r="N19" s="41" t="s">
        <v>21</v>
      </c>
      <c r="O19" s="5" t="s">
        <v>26</v>
      </c>
      <c r="P19" s="41"/>
      <c r="Q19" s="43" t="s">
        <v>51</v>
      </c>
    </row>
    <row r="20" spans="1:17" x14ac:dyDescent="0.2">
      <c r="A20" s="16">
        <v>17</v>
      </c>
      <c r="B20" s="1" t="s">
        <v>62</v>
      </c>
      <c r="C20" s="1" t="s">
        <v>63</v>
      </c>
      <c r="D20" s="5">
        <v>1</v>
      </c>
      <c r="E20" s="1" t="s">
        <v>64</v>
      </c>
      <c r="F20" s="1" t="s">
        <v>20</v>
      </c>
      <c r="G20" s="11">
        <v>9.2696759259259257E-2</v>
      </c>
      <c r="H20" s="1">
        <v>27.2</v>
      </c>
      <c r="I20" s="13">
        <f t="shared" si="1"/>
        <v>1.10438499724214</v>
      </c>
      <c r="J20" s="11">
        <f t="shared" si="0"/>
        <v>3.4079690904139435E-3</v>
      </c>
      <c r="K20" s="5">
        <v>8</v>
      </c>
      <c r="L20" s="5"/>
      <c r="M20" s="5">
        <v>0</v>
      </c>
      <c r="N20" s="5" t="s">
        <v>26</v>
      </c>
      <c r="O20" s="41"/>
      <c r="P20" s="5"/>
      <c r="Q20" s="41"/>
    </row>
    <row r="21" spans="1:17" x14ac:dyDescent="0.2">
      <c r="A21" s="16">
        <v>18</v>
      </c>
      <c r="B21" s="1" t="s">
        <v>17</v>
      </c>
      <c r="C21" s="1" t="s">
        <v>65</v>
      </c>
      <c r="D21" s="5">
        <v>2</v>
      </c>
      <c r="E21" s="1" t="s">
        <v>38</v>
      </c>
      <c r="F21" s="1" t="s">
        <v>25</v>
      </c>
      <c r="G21" s="11">
        <v>9.3101851851851838E-2</v>
      </c>
      <c r="H21" s="1">
        <v>27.2</v>
      </c>
      <c r="I21" s="13">
        <f t="shared" si="1"/>
        <v>1.1092112520683948</v>
      </c>
      <c r="J21" s="11">
        <f t="shared" si="0"/>
        <v>3.4228622004357293E-3</v>
      </c>
      <c r="K21" s="5">
        <v>8</v>
      </c>
      <c r="L21" s="5"/>
      <c r="M21" s="5">
        <v>2</v>
      </c>
      <c r="N21" s="41" t="s">
        <v>21</v>
      </c>
      <c r="O21" s="5" t="s">
        <v>26</v>
      </c>
      <c r="P21" s="41"/>
      <c r="Q21" s="5"/>
    </row>
    <row r="22" spans="1:17" x14ac:dyDescent="0.2">
      <c r="A22" s="16">
        <v>19</v>
      </c>
      <c r="B22" s="1" t="s">
        <v>66</v>
      </c>
      <c r="C22" s="1" t="s">
        <v>67</v>
      </c>
      <c r="D22" s="5">
        <v>3</v>
      </c>
      <c r="E22" s="1" t="s">
        <v>56</v>
      </c>
      <c r="F22" s="1" t="s">
        <v>25</v>
      </c>
      <c r="G22" s="11">
        <v>0.10736111111111112</v>
      </c>
      <c r="H22" s="1">
        <v>27.2</v>
      </c>
      <c r="I22" s="13">
        <f t="shared" si="1"/>
        <v>1.279095421952565</v>
      </c>
      <c r="J22" s="11">
        <f t="shared" si="0"/>
        <v>3.9470996732026142E-3</v>
      </c>
      <c r="K22" s="5">
        <v>13</v>
      </c>
      <c r="L22" s="5"/>
      <c r="M22" s="5">
        <v>2</v>
      </c>
      <c r="N22" s="5" t="s">
        <v>26</v>
      </c>
      <c r="O22" s="5" t="s">
        <v>26</v>
      </c>
      <c r="P22" s="5"/>
      <c r="Q22" s="5"/>
    </row>
    <row r="23" spans="1:17" x14ac:dyDescent="0.2">
      <c r="A23" s="16">
        <v>20</v>
      </c>
      <c r="B23" s="1" t="s">
        <v>68</v>
      </c>
      <c r="C23" s="1" t="s">
        <v>69</v>
      </c>
      <c r="D23" s="5">
        <v>4</v>
      </c>
      <c r="E23" s="1" t="s">
        <v>38</v>
      </c>
      <c r="F23" s="1" t="s">
        <v>25</v>
      </c>
      <c r="G23" s="11">
        <v>0.10993055555555555</v>
      </c>
      <c r="H23" s="1">
        <v>27.2</v>
      </c>
      <c r="I23" s="13">
        <f t="shared" si="1"/>
        <v>1.3097076668505239</v>
      </c>
      <c r="J23" s="11">
        <f t="shared" si="0"/>
        <v>4.0415645424836596E-3</v>
      </c>
      <c r="K23" s="5">
        <v>20</v>
      </c>
      <c r="L23" s="5"/>
      <c r="M23" s="5">
        <v>2</v>
      </c>
      <c r="N23" s="41" t="s">
        <v>21</v>
      </c>
      <c r="O23" s="5" t="s">
        <v>26</v>
      </c>
      <c r="P23" s="41"/>
      <c r="Q23" s="5"/>
    </row>
    <row r="24" spans="1:17" x14ac:dyDescent="0.2">
      <c r="A24" s="16">
        <v>21</v>
      </c>
      <c r="B24" s="1" t="s">
        <v>70</v>
      </c>
      <c r="C24" s="1" t="s">
        <v>71</v>
      </c>
      <c r="D24" s="5">
        <v>2</v>
      </c>
      <c r="E24" s="1" t="s">
        <v>72</v>
      </c>
      <c r="F24" s="1" t="s">
        <v>25</v>
      </c>
      <c r="G24" s="11" t="s">
        <v>73</v>
      </c>
      <c r="H24" s="1">
        <v>27.2</v>
      </c>
      <c r="I24" s="13"/>
      <c r="J24" s="11"/>
      <c r="K24" s="5"/>
      <c r="L24" s="5"/>
      <c r="M24" s="5">
        <v>2</v>
      </c>
      <c r="N24" s="41" t="s">
        <v>21</v>
      </c>
      <c r="O24" s="5" t="s">
        <v>26</v>
      </c>
      <c r="P24" s="41"/>
      <c r="Q24" s="5"/>
    </row>
    <row r="25" spans="1:17" x14ac:dyDescent="0.2">
      <c r="A25" s="16">
        <v>22</v>
      </c>
      <c r="B25" s="1" t="s">
        <v>74</v>
      </c>
      <c r="C25" s="1" t="s">
        <v>75</v>
      </c>
      <c r="D25" s="5">
        <v>2</v>
      </c>
      <c r="E25" s="1" t="s">
        <v>45</v>
      </c>
      <c r="F25" s="1" t="s">
        <v>20</v>
      </c>
      <c r="G25" s="11" t="s">
        <v>76</v>
      </c>
      <c r="H25" s="1">
        <v>27.2</v>
      </c>
      <c r="I25" s="13"/>
      <c r="J25" s="11"/>
      <c r="K25" s="5"/>
      <c r="L25" s="5"/>
      <c r="M25" s="5">
        <v>0</v>
      </c>
      <c r="N25" s="41" t="s">
        <v>21</v>
      </c>
      <c r="O25" s="41"/>
      <c r="P25" s="41"/>
      <c r="Q25" s="41"/>
    </row>
    <row r="26" spans="1:17" x14ac:dyDescent="0.2">
      <c r="A26" s="16">
        <v>23</v>
      </c>
      <c r="B26" s="1" t="s">
        <v>77</v>
      </c>
      <c r="C26" s="1" t="s">
        <v>78</v>
      </c>
      <c r="D26" s="5">
        <v>2</v>
      </c>
      <c r="E26" s="1" t="s">
        <v>79</v>
      </c>
      <c r="F26" s="1" t="s">
        <v>20</v>
      </c>
      <c r="G26" s="11" t="s">
        <v>76</v>
      </c>
      <c r="H26" s="1">
        <v>27.2</v>
      </c>
      <c r="I26" s="13"/>
      <c r="J26" s="11"/>
      <c r="K26" s="5"/>
      <c r="L26" s="5"/>
      <c r="M26" s="5">
        <v>0</v>
      </c>
      <c r="N26" s="5" t="s">
        <v>26</v>
      </c>
      <c r="O26" s="41"/>
      <c r="P26" s="5"/>
      <c r="Q26" s="41"/>
    </row>
    <row r="27" spans="1:17" x14ac:dyDescent="0.2">
      <c r="A27" s="16">
        <v>24</v>
      </c>
      <c r="B27" s="1" t="s">
        <v>80</v>
      </c>
      <c r="C27" s="1" t="s">
        <v>81</v>
      </c>
      <c r="D27" s="5">
        <v>2</v>
      </c>
      <c r="E27" s="1" t="s">
        <v>38</v>
      </c>
      <c r="F27" s="1" t="s">
        <v>25</v>
      </c>
      <c r="G27" s="11" t="s">
        <v>76</v>
      </c>
      <c r="H27" s="1">
        <v>27.2</v>
      </c>
      <c r="I27" s="13"/>
      <c r="J27" s="11"/>
      <c r="K27" s="5"/>
      <c r="L27" s="5"/>
      <c r="M27" s="5">
        <v>2</v>
      </c>
      <c r="N27" s="5" t="s">
        <v>26</v>
      </c>
      <c r="O27" s="5" t="s">
        <v>26</v>
      </c>
      <c r="P27" s="5"/>
      <c r="Q27" s="5"/>
    </row>
    <row r="28" spans="1:17" ht="16" thickBot="1" x14ac:dyDescent="0.25">
      <c r="A28" s="32"/>
      <c r="B28" s="14"/>
      <c r="C28" s="14"/>
      <c r="D28" s="22"/>
      <c r="E28" s="14"/>
      <c r="F28" s="14"/>
      <c r="G28" s="28"/>
      <c r="H28" s="14"/>
      <c r="I28" s="29"/>
      <c r="J28" s="28"/>
      <c r="K28" s="22"/>
      <c r="L28" s="22"/>
      <c r="M28" s="22"/>
      <c r="N28" s="22"/>
      <c r="O28" s="22"/>
      <c r="P28" s="22"/>
      <c r="Q28" s="22"/>
    </row>
    <row r="29" spans="1:17" s="52" customFormat="1" x14ac:dyDescent="0.2">
      <c r="A29" s="25" t="s">
        <v>82</v>
      </c>
      <c r="B29" s="26"/>
      <c r="C29" s="26"/>
      <c r="D29" s="37"/>
      <c r="E29" s="26"/>
      <c r="F29" s="26"/>
      <c r="G29" s="26"/>
      <c r="H29" s="26"/>
      <c r="I29" s="26"/>
      <c r="J29" s="26"/>
      <c r="K29" s="37"/>
      <c r="L29" s="37"/>
      <c r="M29" s="37"/>
      <c r="N29" s="37"/>
      <c r="O29" s="37"/>
      <c r="P29" s="37"/>
      <c r="Q29" s="37"/>
    </row>
    <row r="30" spans="1:17" x14ac:dyDescent="0.2">
      <c r="A30" s="16">
        <v>1</v>
      </c>
      <c r="B30" s="1" t="s">
        <v>83</v>
      </c>
      <c r="C30" s="1" t="s">
        <v>84</v>
      </c>
      <c r="D30" s="5">
        <v>2</v>
      </c>
      <c r="E30" s="1" t="s">
        <v>45</v>
      </c>
      <c r="F30" s="1" t="s">
        <v>85</v>
      </c>
      <c r="G30" s="11">
        <v>8.0300925925925928E-2</v>
      </c>
      <c r="H30" s="1">
        <v>22.9</v>
      </c>
      <c r="I30" s="13">
        <v>1</v>
      </c>
      <c r="J30" s="11">
        <f t="shared" ref="J30:J41" si="2">SUM(G30/H30)</f>
        <v>3.5065906517871585E-3</v>
      </c>
      <c r="K30" s="5">
        <v>10</v>
      </c>
      <c r="L30" s="134">
        <f>SUM(G30/H30)*$H$4</f>
        <v>9.5379265728610704E-2</v>
      </c>
      <c r="M30" s="5">
        <v>8</v>
      </c>
      <c r="N30" s="41" t="s">
        <v>21</v>
      </c>
      <c r="O30" s="41"/>
      <c r="P30" s="41"/>
      <c r="Q30" s="41"/>
    </row>
    <row r="31" spans="1:17" x14ac:dyDescent="0.2">
      <c r="A31" s="16">
        <v>2</v>
      </c>
      <c r="B31" s="1" t="s">
        <v>86</v>
      </c>
      <c r="C31" s="1" t="s">
        <v>18</v>
      </c>
      <c r="D31" s="5">
        <v>2</v>
      </c>
      <c r="E31" s="1" t="s">
        <v>19</v>
      </c>
      <c r="F31" s="1" t="s">
        <v>87</v>
      </c>
      <c r="G31" s="11">
        <v>8.0312499999999995E-2</v>
      </c>
      <c r="H31" s="1">
        <v>22.9</v>
      </c>
      <c r="I31" s="13">
        <f>SUM(G31/$G$30)</f>
        <v>1.0001441337561257</v>
      </c>
      <c r="J31" s="11">
        <f t="shared" si="2"/>
        <v>3.5070960698689955E-3</v>
      </c>
      <c r="K31" s="5">
        <v>10</v>
      </c>
      <c r="L31" s="134">
        <f t="shared" ref="L31:L41" si="3">SUM(G31/H31)*$H$4</f>
        <v>9.5393013100436672E-2</v>
      </c>
      <c r="M31" s="5">
        <v>8</v>
      </c>
      <c r="N31" s="5" t="s">
        <v>26</v>
      </c>
      <c r="O31" s="41"/>
      <c r="P31" s="36" t="s">
        <v>26</v>
      </c>
      <c r="Q31" s="41"/>
    </row>
    <row r="32" spans="1:17" x14ac:dyDescent="0.2">
      <c r="A32" s="16">
        <v>3</v>
      </c>
      <c r="B32" s="1" t="s">
        <v>88</v>
      </c>
      <c r="C32" s="1" t="s">
        <v>89</v>
      </c>
      <c r="D32" s="5">
        <v>3</v>
      </c>
      <c r="E32" s="1" t="s">
        <v>45</v>
      </c>
      <c r="F32" s="1" t="s">
        <v>90</v>
      </c>
      <c r="G32" s="11">
        <v>8.0671296296296297E-2</v>
      </c>
      <c r="H32" s="1">
        <v>22.9</v>
      </c>
      <c r="I32" s="13">
        <f t="shared" ref="I32:I41" si="4">SUM(G32/$G$30)</f>
        <v>1.0046122801960218</v>
      </c>
      <c r="J32" s="11">
        <f t="shared" si="2"/>
        <v>3.5227640304059519E-3</v>
      </c>
      <c r="K32" s="5">
        <v>10</v>
      </c>
      <c r="L32" s="134">
        <f t="shared" si="3"/>
        <v>9.5819181627041894E-2</v>
      </c>
      <c r="M32" s="5">
        <v>9</v>
      </c>
      <c r="N32" s="5" t="s">
        <v>26</v>
      </c>
      <c r="O32" s="41" t="s">
        <v>21</v>
      </c>
      <c r="P32" s="36" t="s">
        <v>26</v>
      </c>
      <c r="Q32" s="41"/>
    </row>
    <row r="33" spans="1:17" x14ac:dyDescent="0.2">
      <c r="A33" s="16">
        <v>4</v>
      </c>
      <c r="B33" s="14" t="s">
        <v>91</v>
      </c>
      <c r="C33" s="14" t="s">
        <v>92</v>
      </c>
      <c r="D33" s="22">
        <v>3</v>
      </c>
      <c r="E33" s="14" t="s">
        <v>35</v>
      </c>
      <c r="F33" s="14" t="s">
        <v>87</v>
      </c>
      <c r="G33" s="28">
        <v>8.1319444444444444E-2</v>
      </c>
      <c r="H33" s="1">
        <v>22.9</v>
      </c>
      <c r="I33" s="13">
        <f t="shared" si="4"/>
        <v>1.0126837705390601</v>
      </c>
      <c r="J33" s="11">
        <f t="shared" si="2"/>
        <v>3.5510674429888407E-3</v>
      </c>
      <c r="K33" s="22">
        <v>11</v>
      </c>
      <c r="L33" s="134">
        <f t="shared" si="3"/>
        <v>9.6589034449296465E-2</v>
      </c>
      <c r="M33" s="5">
        <v>8</v>
      </c>
      <c r="N33" s="22" t="s">
        <v>26</v>
      </c>
      <c r="O33" s="42"/>
      <c r="P33" s="38" t="s">
        <v>26</v>
      </c>
      <c r="Q33" s="42"/>
    </row>
    <row r="34" spans="1:17" x14ac:dyDescent="0.2">
      <c r="A34" s="16">
        <v>5</v>
      </c>
      <c r="B34" s="14" t="s">
        <v>93</v>
      </c>
      <c r="C34" s="14" t="s">
        <v>94</v>
      </c>
      <c r="D34" s="22">
        <v>3</v>
      </c>
      <c r="E34" s="14" t="s">
        <v>95</v>
      </c>
      <c r="F34" s="14" t="s">
        <v>90</v>
      </c>
      <c r="G34" s="28">
        <v>8.3009259259259269E-2</v>
      </c>
      <c r="H34" s="1">
        <v>22.9</v>
      </c>
      <c r="I34" s="13">
        <f t="shared" si="4"/>
        <v>1.0337272989334103</v>
      </c>
      <c r="J34" s="11">
        <f t="shared" si="2"/>
        <v>3.6248584829370861E-3</v>
      </c>
      <c r="K34" s="22">
        <v>12</v>
      </c>
      <c r="L34" s="134">
        <f t="shared" si="3"/>
        <v>9.8596150735888732E-2</v>
      </c>
      <c r="M34" s="5">
        <v>9</v>
      </c>
      <c r="N34" s="22" t="s">
        <v>26</v>
      </c>
      <c r="O34" s="22" t="s">
        <v>26</v>
      </c>
      <c r="P34" s="38" t="s">
        <v>26</v>
      </c>
      <c r="Q34" s="42"/>
    </row>
    <row r="35" spans="1:17" x14ac:dyDescent="0.2">
      <c r="A35" s="16">
        <v>6</v>
      </c>
      <c r="B35" s="14" t="s">
        <v>96</v>
      </c>
      <c r="C35" s="14" t="s">
        <v>97</v>
      </c>
      <c r="D35" s="22">
        <v>2</v>
      </c>
      <c r="E35" s="14" t="s">
        <v>29</v>
      </c>
      <c r="F35" s="14" t="s">
        <v>85</v>
      </c>
      <c r="G35" s="28">
        <v>8.3020833333333335E-2</v>
      </c>
      <c r="H35" s="1">
        <v>22.9</v>
      </c>
      <c r="I35" s="13">
        <f t="shared" si="4"/>
        <v>1.033871432689536</v>
      </c>
      <c r="J35" s="11">
        <f t="shared" si="2"/>
        <v>3.625363901018923E-3</v>
      </c>
      <c r="K35" s="22">
        <v>12</v>
      </c>
      <c r="L35" s="134">
        <f t="shared" si="3"/>
        <v>9.86098981077147E-2</v>
      </c>
      <c r="M35" s="5">
        <v>8</v>
      </c>
      <c r="N35" s="42" t="s">
        <v>21</v>
      </c>
      <c r="O35" s="42"/>
      <c r="P35" s="42"/>
      <c r="Q35" s="42"/>
    </row>
    <row r="36" spans="1:17" x14ac:dyDescent="0.2">
      <c r="A36" s="16">
        <v>7</v>
      </c>
      <c r="B36" s="14" t="s">
        <v>98</v>
      </c>
      <c r="C36" s="14" t="s">
        <v>99</v>
      </c>
      <c r="D36" s="22">
        <v>3</v>
      </c>
      <c r="E36" s="14" t="s">
        <v>48</v>
      </c>
      <c r="F36" s="14" t="s">
        <v>87</v>
      </c>
      <c r="G36" s="28">
        <v>8.3958333333333343E-2</v>
      </c>
      <c r="H36" s="1">
        <v>22.9</v>
      </c>
      <c r="I36" s="13">
        <f t="shared" si="4"/>
        <v>1.0455462669357165</v>
      </c>
      <c r="J36" s="11">
        <f t="shared" si="2"/>
        <v>3.6663027656477446E-3</v>
      </c>
      <c r="K36" s="22">
        <v>13</v>
      </c>
      <c r="L36" s="134">
        <f t="shared" si="3"/>
        <v>9.9723435225618648E-2</v>
      </c>
      <c r="M36" s="5">
        <v>8</v>
      </c>
      <c r="N36" s="22" t="s">
        <v>26</v>
      </c>
      <c r="O36" s="42"/>
      <c r="P36" s="38" t="s">
        <v>26</v>
      </c>
      <c r="Q36" s="42"/>
    </row>
    <row r="37" spans="1:17" x14ac:dyDescent="0.2">
      <c r="A37" s="16">
        <v>8</v>
      </c>
      <c r="B37" s="14" t="s">
        <v>100</v>
      </c>
      <c r="C37" s="14" t="s">
        <v>101</v>
      </c>
      <c r="D37" s="22">
        <v>3</v>
      </c>
      <c r="E37" s="14" t="s">
        <v>56</v>
      </c>
      <c r="F37" s="14" t="s">
        <v>87</v>
      </c>
      <c r="G37" s="28">
        <v>8.6504629629629626E-2</v>
      </c>
      <c r="H37" s="1">
        <v>22.9</v>
      </c>
      <c r="I37" s="13">
        <f t="shared" si="4"/>
        <v>1.0772556932833668</v>
      </c>
      <c r="J37" s="11">
        <f t="shared" si="2"/>
        <v>3.7774947436519488E-3</v>
      </c>
      <c r="K37" s="22">
        <v>15</v>
      </c>
      <c r="L37" s="134">
        <f t="shared" si="3"/>
        <v>0.10274785702733301</v>
      </c>
      <c r="M37" s="5">
        <v>8</v>
      </c>
      <c r="N37" s="22" t="s">
        <v>26</v>
      </c>
      <c r="O37" s="42"/>
      <c r="P37" s="40" t="s">
        <v>51</v>
      </c>
      <c r="Q37" s="42"/>
    </row>
    <row r="38" spans="1:17" x14ac:dyDescent="0.2">
      <c r="A38" s="16">
        <v>9</v>
      </c>
      <c r="B38" s="14" t="s">
        <v>102</v>
      </c>
      <c r="C38" s="14" t="s">
        <v>103</v>
      </c>
      <c r="D38" s="22">
        <v>3</v>
      </c>
      <c r="E38" s="14" t="s">
        <v>48</v>
      </c>
      <c r="F38" s="14" t="s">
        <v>90</v>
      </c>
      <c r="G38" s="28">
        <v>8.7500000000000008E-2</v>
      </c>
      <c r="H38" s="1">
        <v>22.9</v>
      </c>
      <c r="I38" s="13">
        <f t="shared" si="4"/>
        <v>1.0896511963101758</v>
      </c>
      <c r="J38" s="11">
        <f t="shared" si="2"/>
        <v>3.820960698689957E-3</v>
      </c>
      <c r="K38" s="22">
        <v>16</v>
      </c>
      <c r="L38" s="134">
        <f t="shared" si="3"/>
        <v>0.10393013100436682</v>
      </c>
      <c r="M38" s="5">
        <v>9</v>
      </c>
      <c r="N38" s="22" t="s">
        <v>26</v>
      </c>
      <c r="O38" s="22" t="s">
        <v>26</v>
      </c>
      <c r="P38" s="22"/>
      <c r="Q38" s="40" t="s">
        <v>51</v>
      </c>
    </row>
    <row r="39" spans="1:17" x14ac:dyDescent="0.2">
      <c r="A39" s="16">
        <v>10</v>
      </c>
      <c r="B39" s="14" t="s">
        <v>104</v>
      </c>
      <c r="C39" s="14" t="s">
        <v>105</v>
      </c>
      <c r="D39" s="22">
        <v>3</v>
      </c>
      <c r="E39" s="14" t="s">
        <v>79</v>
      </c>
      <c r="F39" s="14" t="s">
        <v>90</v>
      </c>
      <c r="G39" s="28">
        <v>8.9062500000000003E-2</v>
      </c>
      <c r="H39" s="1">
        <v>22.9</v>
      </c>
      <c r="I39" s="13">
        <f t="shared" si="4"/>
        <v>1.1091092533871432</v>
      </c>
      <c r="J39" s="11">
        <f t="shared" si="2"/>
        <v>3.8891921397379917E-3</v>
      </c>
      <c r="K39" s="22">
        <v>17</v>
      </c>
      <c r="L39" s="134">
        <f t="shared" si="3"/>
        <v>0.10578602620087336</v>
      </c>
      <c r="M39" s="5">
        <v>9</v>
      </c>
      <c r="N39" s="22" t="s">
        <v>26</v>
      </c>
      <c r="O39" s="22" t="s">
        <v>26</v>
      </c>
      <c r="P39" s="22"/>
      <c r="Q39" s="40" t="s">
        <v>51</v>
      </c>
    </row>
    <row r="40" spans="1:17" x14ac:dyDescent="0.2">
      <c r="A40" s="16">
        <v>11</v>
      </c>
      <c r="B40" s="14" t="s">
        <v>106</v>
      </c>
      <c r="C40" s="14" t="s">
        <v>107</v>
      </c>
      <c r="D40" s="22">
        <v>4</v>
      </c>
      <c r="E40" s="14" t="s">
        <v>108</v>
      </c>
      <c r="F40" s="14" t="s">
        <v>90</v>
      </c>
      <c r="G40" s="28">
        <v>8.9444444444444438E-2</v>
      </c>
      <c r="H40" s="1">
        <v>22.9</v>
      </c>
      <c r="I40" s="13">
        <f t="shared" si="4"/>
        <v>1.1138656673392908</v>
      </c>
      <c r="J40" s="11">
        <f t="shared" si="2"/>
        <v>3.905870936438622E-3</v>
      </c>
      <c r="K40" s="22">
        <v>17</v>
      </c>
      <c r="L40" s="134">
        <f t="shared" si="3"/>
        <v>0.10623968947113052</v>
      </c>
      <c r="M40" s="5">
        <v>9</v>
      </c>
      <c r="N40" s="22" t="s">
        <v>26</v>
      </c>
      <c r="O40" s="22" t="s">
        <v>26</v>
      </c>
      <c r="P40" s="22"/>
      <c r="Q40" s="22"/>
    </row>
    <row r="41" spans="1:17" x14ac:dyDescent="0.2">
      <c r="A41" s="16">
        <v>12</v>
      </c>
      <c r="B41" s="14" t="s">
        <v>109</v>
      </c>
      <c r="C41" s="14" t="s">
        <v>110</v>
      </c>
      <c r="D41" s="22">
        <v>4</v>
      </c>
      <c r="E41" s="14" t="s">
        <v>56</v>
      </c>
      <c r="F41" s="14" t="s">
        <v>90</v>
      </c>
      <c r="G41" s="28">
        <v>9.0821759259259269E-2</v>
      </c>
      <c r="H41" s="1">
        <v>22.9</v>
      </c>
      <c r="I41" s="13">
        <f t="shared" si="4"/>
        <v>1.1310175843182475</v>
      </c>
      <c r="J41" s="11">
        <f t="shared" si="2"/>
        <v>3.9660156881772607E-3</v>
      </c>
      <c r="K41" s="22">
        <v>19</v>
      </c>
      <c r="L41" s="134">
        <f t="shared" si="3"/>
        <v>0.10787562671842149</v>
      </c>
      <c r="M41" s="5">
        <v>9</v>
      </c>
      <c r="N41" s="42" t="s">
        <v>21</v>
      </c>
      <c r="O41" s="22" t="s">
        <v>26</v>
      </c>
      <c r="P41" s="42"/>
      <c r="Q41" s="22"/>
    </row>
    <row r="42" spans="1:17" x14ac:dyDescent="0.2">
      <c r="A42" s="16">
        <v>13</v>
      </c>
      <c r="B42" s="14" t="s">
        <v>111</v>
      </c>
      <c r="C42" s="14" t="s">
        <v>112</v>
      </c>
      <c r="D42" s="22">
        <v>3</v>
      </c>
      <c r="E42" s="14" t="s">
        <v>29</v>
      </c>
      <c r="F42" s="14" t="s">
        <v>90</v>
      </c>
      <c r="G42" s="28" t="s">
        <v>73</v>
      </c>
      <c r="H42" s="1">
        <v>22.9</v>
      </c>
      <c r="I42" s="13"/>
      <c r="J42" s="11"/>
      <c r="K42" s="22"/>
      <c r="L42" s="134"/>
      <c r="M42" s="22">
        <v>9</v>
      </c>
      <c r="N42" s="22" t="s">
        <v>26</v>
      </c>
      <c r="O42" s="42" t="s">
        <v>21</v>
      </c>
      <c r="P42" s="22"/>
      <c r="Q42" s="42"/>
    </row>
    <row r="43" spans="1:17" ht="16" thickBot="1" x14ac:dyDescent="0.25">
      <c r="A43" s="17"/>
      <c r="B43" s="18"/>
      <c r="C43" s="18"/>
      <c r="D43" s="24"/>
      <c r="E43" s="18"/>
      <c r="F43" s="18"/>
      <c r="G43" s="19"/>
      <c r="H43" s="18"/>
      <c r="I43" s="20"/>
      <c r="J43" s="19"/>
      <c r="K43" s="24"/>
      <c r="L43" s="24"/>
      <c r="M43" s="24"/>
      <c r="N43" s="24"/>
      <c r="O43" s="24"/>
      <c r="P43" s="24"/>
      <c r="Q43" s="24"/>
    </row>
    <row r="44" spans="1:17" s="52" customFormat="1" x14ac:dyDescent="0.2">
      <c r="A44" s="25" t="s">
        <v>113</v>
      </c>
      <c r="B44" s="26"/>
      <c r="C44" s="26"/>
      <c r="D44" s="37"/>
      <c r="E44" s="26"/>
      <c r="F44" s="26"/>
      <c r="G44" s="26"/>
      <c r="H44" s="26"/>
      <c r="I44" s="26"/>
      <c r="J44" s="26"/>
      <c r="K44" s="37"/>
      <c r="L44" s="37"/>
      <c r="M44" s="37"/>
      <c r="N44" s="37"/>
      <c r="O44" s="37"/>
      <c r="P44" s="37"/>
      <c r="Q44" s="37"/>
    </row>
    <row r="45" spans="1:17" x14ac:dyDescent="0.2">
      <c r="A45" s="16">
        <v>1</v>
      </c>
      <c r="B45" s="1" t="s">
        <v>114</v>
      </c>
      <c r="C45" s="1" t="s">
        <v>115</v>
      </c>
      <c r="D45" s="5">
        <v>1</v>
      </c>
      <c r="E45" s="1" t="s">
        <v>116</v>
      </c>
      <c r="F45" s="1" t="s">
        <v>117</v>
      </c>
      <c r="G45" s="11">
        <v>6.0185185185185182E-2</v>
      </c>
      <c r="H45" s="1">
        <v>18.600000000000001</v>
      </c>
      <c r="I45" s="12">
        <v>1</v>
      </c>
      <c r="J45" s="11">
        <f t="shared" ref="J45:J94" si="5">SUM(G45/H45)</f>
        <v>3.2357626443647943E-3</v>
      </c>
      <c r="K45" s="5">
        <v>4</v>
      </c>
      <c r="L45" s="134">
        <f>SUM(G45/H45)*$H$4</f>
        <v>8.8012743926722398E-2</v>
      </c>
      <c r="M45" s="5">
        <v>4</v>
      </c>
      <c r="N45" s="41"/>
      <c r="O45" s="41" t="s">
        <v>21</v>
      </c>
      <c r="P45" s="41"/>
      <c r="Q45" s="41"/>
    </row>
    <row r="46" spans="1:17" x14ac:dyDescent="0.2">
      <c r="A46" s="16">
        <v>2</v>
      </c>
      <c r="B46" s="1" t="s">
        <v>118</v>
      </c>
      <c r="C46" s="1" t="s">
        <v>119</v>
      </c>
      <c r="D46" s="5">
        <v>2</v>
      </c>
      <c r="E46" s="1" t="s">
        <v>45</v>
      </c>
      <c r="F46" s="1" t="s">
        <v>117</v>
      </c>
      <c r="G46" s="11">
        <v>6.0717592592592594E-2</v>
      </c>
      <c r="H46" s="1">
        <v>18.600000000000001</v>
      </c>
      <c r="I46" s="12">
        <v>1</v>
      </c>
      <c r="J46" s="11">
        <f t="shared" si="5"/>
        <v>3.2643866985264834E-3</v>
      </c>
      <c r="K46" s="5">
        <v>5</v>
      </c>
      <c r="L46" s="134">
        <f>SUM(G46/H46)*$H$4</f>
        <v>8.8791318199920352E-2</v>
      </c>
      <c r="M46" s="5">
        <v>4</v>
      </c>
      <c r="N46" s="41"/>
      <c r="O46" s="5" t="s">
        <v>26</v>
      </c>
      <c r="P46" s="41"/>
      <c r="Q46" s="36" t="s">
        <v>26</v>
      </c>
    </row>
    <row r="47" spans="1:17" x14ac:dyDescent="0.2">
      <c r="A47" s="16">
        <v>3</v>
      </c>
      <c r="B47" s="1" t="s">
        <v>120</v>
      </c>
      <c r="C47" s="1" t="s">
        <v>121</v>
      </c>
      <c r="D47" s="5">
        <v>1</v>
      </c>
      <c r="E47" s="1" t="s">
        <v>48</v>
      </c>
      <c r="F47" s="1" t="s">
        <v>117</v>
      </c>
      <c r="G47" s="11">
        <v>6.0729166666666667E-2</v>
      </c>
      <c r="H47" s="1">
        <v>18.600000000000001</v>
      </c>
      <c r="I47" s="13">
        <f>SUM(G47/$G$46)</f>
        <v>1.0001906214258482</v>
      </c>
      <c r="J47" s="11">
        <f t="shared" si="5"/>
        <v>3.2650089605734765E-3</v>
      </c>
      <c r="K47" s="5">
        <v>5</v>
      </c>
      <c r="L47" s="134">
        <f t="shared" ref="L47:L69" si="6">SUM(G47/H47)*$H$4</f>
        <v>8.880824372759856E-2</v>
      </c>
      <c r="M47" s="5">
        <v>4</v>
      </c>
      <c r="N47" s="41"/>
      <c r="O47" s="41" t="s">
        <v>21</v>
      </c>
      <c r="P47" s="41"/>
      <c r="Q47" s="41"/>
    </row>
    <row r="48" spans="1:17" x14ac:dyDescent="0.2">
      <c r="A48" s="16">
        <v>4</v>
      </c>
      <c r="B48" s="1" t="s">
        <v>122</v>
      </c>
      <c r="C48" s="1" t="s">
        <v>123</v>
      </c>
      <c r="D48" s="5">
        <v>1</v>
      </c>
      <c r="E48" s="1" t="s">
        <v>56</v>
      </c>
      <c r="F48" s="1" t="s">
        <v>117</v>
      </c>
      <c r="G48" s="11">
        <v>6.2129629629629625E-2</v>
      </c>
      <c r="H48" s="1">
        <v>18.600000000000001</v>
      </c>
      <c r="I48" s="13">
        <f t="shared" ref="I48:I69" si="7">SUM(G48/$G$46)</f>
        <v>1.0232558139534882</v>
      </c>
      <c r="J48" s="11">
        <f t="shared" si="5"/>
        <v>3.3403026682596571E-3</v>
      </c>
      <c r="K48" s="5">
        <v>5</v>
      </c>
      <c r="L48" s="134">
        <f t="shared" si="6"/>
        <v>9.0856232576662671E-2</v>
      </c>
      <c r="M48" s="5">
        <v>4</v>
      </c>
      <c r="N48" s="41"/>
      <c r="O48" s="41" t="s">
        <v>21</v>
      </c>
      <c r="P48" s="41"/>
      <c r="Q48" s="41"/>
    </row>
    <row r="49" spans="1:17" x14ac:dyDescent="0.2">
      <c r="A49" s="16">
        <v>5</v>
      </c>
      <c r="B49" s="1" t="s">
        <v>124</v>
      </c>
      <c r="C49" s="1" t="s">
        <v>125</v>
      </c>
      <c r="D49" s="5">
        <v>2</v>
      </c>
      <c r="E49" s="1" t="s">
        <v>35</v>
      </c>
      <c r="F49" s="1" t="s">
        <v>126</v>
      </c>
      <c r="G49" s="11">
        <v>6.2141203703703705E-2</v>
      </c>
      <c r="H49" s="1">
        <v>18.600000000000001</v>
      </c>
      <c r="I49" s="13">
        <f t="shared" si="7"/>
        <v>1.0234464353793367</v>
      </c>
      <c r="J49" s="11">
        <f t="shared" si="5"/>
        <v>3.3409249303066506E-3</v>
      </c>
      <c r="K49" s="5">
        <v>5</v>
      </c>
      <c r="L49" s="134">
        <f t="shared" si="6"/>
        <v>9.0873158104340893E-2</v>
      </c>
      <c r="M49" s="5">
        <v>4</v>
      </c>
      <c r="N49" s="41"/>
      <c r="O49" s="41" t="s">
        <v>21</v>
      </c>
      <c r="P49" s="41"/>
      <c r="Q49" s="41"/>
    </row>
    <row r="50" spans="1:17" x14ac:dyDescent="0.2">
      <c r="A50" s="16">
        <v>6</v>
      </c>
      <c r="B50" s="1" t="s">
        <v>127</v>
      </c>
      <c r="C50" s="1" t="s">
        <v>128</v>
      </c>
      <c r="D50" s="5">
        <v>2</v>
      </c>
      <c r="E50" s="1" t="s">
        <v>129</v>
      </c>
      <c r="F50" s="1" t="s">
        <v>117</v>
      </c>
      <c r="G50" s="11">
        <v>6.3449074074074074E-2</v>
      </c>
      <c r="H50" s="1">
        <v>18.600000000000001</v>
      </c>
      <c r="I50" s="13">
        <f t="shared" si="7"/>
        <v>1.0449866565001906</v>
      </c>
      <c r="J50" s="11">
        <f t="shared" si="5"/>
        <v>3.4112405416168853E-3</v>
      </c>
      <c r="K50" s="5">
        <v>8</v>
      </c>
      <c r="L50" s="134">
        <f t="shared" si="6"/>
        <v>9.2785742731979273E-2</v>
      </c>
      <c r="M50" s="5">
        <v>4</v>
      </c>
      <c r="N50" s="41"/>
      <c r="O50" s="41" t="s">
        <v>21</v>
      </c>
      <c r="P50" s="41"/>
      <c r="Q50" s="36" t="s">
        <v>26</v>
      </c>
    </row>
    <row r="51" spans="1:17" x14ac:dyDescent="0.2">
      <c r="A51" s="16">
        <v>7</v>
      </c>
      <c r="B51" s="1" t="s">
        <v>130</v>
      </c>
      <c r="C51" s="1" t="s">
        <v>131</v>
      </c>
      <c r="D51" s="5">
        <v>2</v>
      </c>
      <c r="E51" s="1" t="s">
        <v>79</v>
      </c>
      <c r="F51" s="1" t="s">
        <v>117</v>
      </c>
      <c r="G51" s="11">
        <v>6.3553240740740743E-2</v>
      </c>
      <c r="H51" s="1">
        <v>18.600000000000001</v>
      </c>
      <c r="I51" s="13">
        <f t="shared" si="7"/>
        <v>1.0467022493328251</v>
      </c>
      <c r="J51" s="11">
        <f t="shared" si="5"/>
        <v>3.4168409000398248E-3</v>
      </c>
      <c r="K51" s="5">
        <v>8</v>
      </c>
      <c r="L51" s="134">
        <f t="shared" si="6"/>
        <v>9.2938072481083225E-2</v>
      </c>
      <c r="M51" s="5">
        <v>4</v>
      </c>
      <c r="N51" s="41"/>
      <c r="O51" s="5" t="s">
        <v>26</v>
      </c>
      <c r="P51" s="41"/>
      <c r="Q51" s="36" t="s">
        <v>26</v>
      </c>
    </row>
    <row r="52" spans="1:17" x14ac:dyDescent="0.2">
      <c r="A52" s="16">
        <v>8</v>
      </c>
      <c r="B52" s="1" t="s">
        <v>132</v>
      </c>
      <c r="C52" s="1" t="s">
        <v>133</v>
      </c>
      <c r="D52" s="5">
        <v>3</v>
      </c>
      <c r="E52" s="1" t="s">
        <v>79</v>
      </c>
      <c r="F52" s="1" t="s">
        <v>126</v>
      </c>
      <c r="G52" s="11">
        <v>6.3657407407407399E-2</v>
      </c>
      <c r="H52" s="1">
        <v>18.600000000000001</v>
      </c>
      <c r="I52" s="13">
        <f t="shared" si="7"/>
        <v>1.0484178421654593</v>
      </c>
      <c r="J52" s="11">
        <f t="shared" si="5"/>
        <v>3.4224412584627629E-3</v>
      </c>
      <c r="K52" s="5">
        <v>8</v>
      </c>
      <c r="L52" s="134">
        <f t="shared" si="6"/>
        <v>9.309040223018715E-2</v>
      </c>
      <c r="M52" s="5">
        <v>4</v>
      </c>
      <c r="N52" s="41"/>
      <c r="O52" s="5" t="s">
        <v>26</v>
      </c>
      <c r="P52" s="41"/>
      <c r="Q52" s="36" t="s">
        <v>26</v>
      </c>
    </row>
    <row r="53" spans="1:17" x14ac:dyDescent="0.2">
      <c r="A53" s="16">
        <v>9</v>
      </c>
      <c r="B53" s="1" t="s">
        <v>134</v>
      </c>
      <c r="C53" s="1" t="s">
        <v>135</v>
      </c>
      <c r="D53" s="5">
        <v>2</v>
      </c>
      <c r="E53" s="1" t="s">
        <v>56</v>
      </c>
      <c r="F53" s="1" t="s">
        <v>117</v>
      </c>
      <c r="G53" s="11">
        <v>6.4166666666666664E-2</v>
      </c>
      <c r="H53" s="1">
        <v>18.600000000000001</v>
      </c>
      <c r="I53" s="13">
        <f t="shared" si="7"/>
        <v>1.0568051849027831</v>
      </c>
      <c r="J53" s="11">
        <f t="shared" si="5"/>
        <v>3.4498207885304655E-3</v>
      </c>
      <c r="K53" s="5">
        <v>9</v>
      </c>
      <c r="L53" s="134">
        <f t="shared" si="6"/>
        <v>9.3835125448028661E-2</v>
      </c>
      <c r="M53" s="5">
        <v>4</v>
      </c>
      <c r="N53" s="41"/>
      <c r="O53" s="5" t="s">
        <v>26</v>
      </c>
      <c r="P53" s="41"/>
      <c r="Q53" s="40" t="s">
        <v>51</v>
      </c>
    </row>
    <row r="54" spans="1:17" x14ac:dyDescent="0.2">
      <c r="A54" s="16">
        <v>10</v>
      </c>
      <c r="B54" s="1" t="s">
        <v>114</v>
      </c>
      <c r="C54" s="1" t="s">
        <v>136</v>
      </c>
      <c r="D54" s="5">
        <v>3</v>
      </c>
      <c r="E54" s="1" t="s">
        <v>38</v>
      </c>
      <c r="F54" s="1" t="s">
        <v>117</v>
      </c>
      <c r="G54" s="11">
        <v>6.458333333333334E-2</v>
      </c>
      <c r="H54" s="1">
        <v>18.600000000000001</v>
      </c>
      <c r="I54" s="13">
        <f t="shared" si="7"/>
        <v>1.0636675562333207</v>
      </c>
      <c r="J54" s="11">
        <f t="shared" si="5"/>
        <v>3.4722222222222225E-3</v>
      </c>
      <c r="K54" s="5">
        <v>9</v>
      </c>
      <c r="L54" s="134">
        <f t="shared" si="6"/>
        <v>9.4444444444444442E-2</v>
      </c>
      <c r="M54" s="5">
        <v>4</v>
      </c>
      <c r="N54" s="41"/>
      <c r="O54" s="5" t="s">
        <v>26</v>
      </c>
      <c r="P54" s="41"/>
      <c r="Q54" s="5"/>
    </row>
    <row r="55" spans="1:17" x14ac:dyDescent="0.2">
      <c r="A55" s="16">
        <v>11</v>
      </c>
      <c r="B55" s="1" t="s">
        <v>137</v>
      </c>
      <c r="C55" s="1" t="s">
        <v>138</v>
      </c>
      <c r="D55" s="5">
        <v>2</v>
      </c>
      <c r="E55" s="1" t="s">
        <v>29</v>
      </c>
      <c r="F55" s="1" t="s">
        <v>117</v>
      </c>
      <c r="G55" s="11">
        <v>6.4594907407407406E-2</v>
      </c>
      <c r="H55" s="1">
        <v>18.600000000000001</v>
      </c>
      <c r="I55" s="13">
        <f t="shared" si="7"/>
        <v>1.0638581776591689</v>
      </c>
      <c r="J55" s="11">
        <f t="shared" si="5"/>
        <v>3.4728444842692151E-3</v>
      </c>
      <c r="K55" s="5">
        <v>9</v>
      </c>
      <c r="L55" s="134">
        <f t="shared" si="6"/>
        <v>9.446136997212265E-2</v>
      </c>
      <c r="M55" s="5">
        <v>4</v>
      </c>
      <c r="N55" s="41"/>
      <c r="O55" s="5" t="s">
        <v>26</v>
      </c>
      <c r="P55" s="41"/>
      <c r="Q55" s="5"/>
    </row>
    <row r="56" spans="1:17" x14ac:dyDescent="0.2">
      <c r="A56" s="16">
        <v>12</v>
      </c>
      <c r="B56" s="1" t="s">
        <v>139</v>
      </c>
      <c r="C56" s="1" t="s">
        <v>140</v>
      </c>
      <c r="D56" s="5">
        <v>3</v>
      </c>
      <c r="E56" s="1" t="s">
        <v>45</v>
      </c>
      <c r="F56" s="1" t="s">
        <v>117</v>
      </c>
      <c r="G56" s="11">
        <v>6.4606481481481473E-2</v>
      </c>
      <c r="H56" s="1">
        <v>18.600000000000001</v>
      </c>
      <c r="I56" s="13">
        <f t="shared" si="7"/>
        <v>1.0640487990850169</v>
      </c>
      <c r="J56" s="11">
        <f t="shared" si="5"/>
        <v>3.4734667463162078E-3</v>
      </c>
      <c r="K56" s="5">
        <v>9</v>
      </c>
      <c r="L56" s="134">
        <f t="shared" si="6"/>
        <v>9.4478295499800843E-2</v>
      </c>
      <c r="M56" s="5">
        <v>4</v>
      </c>
      <c r="N56" s="41"/>
      <c r="O56" s="5" t="s">
        <v>26</v>
      </c>
      <c r="P56" s="41"/>
      <c r="Q56" s="5"/>
    </row>
    <row r="57" spans="1:17" x14ac:dyDescent="0.2">
      <c r="A57" s="16">
        <v>13</v>
      </c>
      <c r="B57" s="1" t="s">
        <v>141</v>
      </c>
      <c r="C57" s="1" t="s">
        <v>142</v>
      </c>
      <c r="D57" s="5">
        <v>3</v>
      </c>
      <c r="E57" s="1" t="s">
        <v>143</v>
      </c>
      <c r="F57" s="1" t="s">
        <v>117</v>
      </c>
      <c r="G57" s="11">
        <v>6.5150462962962966E-2</v>
      </c>
      <c r="H57" s="1">
        <v>18.600000000000001</v>
      </c>
      <c r="I57" s="13">
        <f t="shared" si="7"/>
        <v>1.0730080060998857</v>
      </c>
      <c r="J57" s="11">
        <f t="shared" si="5"/>
        <v>3.5027130625248904E-3</v>
      </c>
      <c r="K57" s="5">
        <v>10</v>
      </c>
      <c r="L57" s="134">
        <f t="shared" si="6"/>
        <v>9.5273795300677019E-2</v>
      </c>
      <c r="M57" s="5">
        <v>4</v>
      </c>
      <c r="N57" s="41"/>
      <c r="O57" s="5" t="s">
        <v>26</v>
      </c>
      <c r="P57" s="41"/>
      <c r="Q57" s="5"/>
    </row>
    <row r="58" spans="1:17" x14ac:dyDescent="0.2">
      <c r="A58" s="16">
        <v>14</v>
      </c>
      <c r="B58" s="1" t="s">
        <v>144</v>
      </c>
      <c r="C58" s="1" t="s">
        <v>145</v>
      </c>
      <c r="D58" s="5">
        <v>3</v>
      </c>
      <c r="E58" s="1" t="s">
        <v>45</v>
      </c>
      <c r="F58" s="1" t="s">
        <v>117</v>
      </c>
      <c r="G58" s="11">
        <v>6.5219907407407407E-2</v>
      </c>
      <c r="H58" s="1">
        <v>18.600000000000001</v>
      </c>
      <c r="I58" s="13">
        <f t="shared" si="7"/>
        <v>1.0741517346549752</v>
      </c>
      <c r="J58" s="11">
        <f t="shared" si="5"/>
        <v>3.5064466348068497E-3</v>
      </c>
      <c r="K58" s="5">
        <v>10</v>
      </c>
      <c r="L58" s="134">
        <f t="shared" si="6"/>
        <v>9.5375348466746307E-2</v>
      </c>
      <c r="M58" s="5">
        <v>4</v>
      </c>
      <c r="N58" s="41"/>
      <c r="O58" s="5" t="s">
        <v>26</v>
      </c>
      <c r="P58" s="41"/>
      <c r="Q58" s="5"/>
    </row>
    <row r="59" spans="1:17" x14ac:dyDescent="0.2">
      <c r="A59" s="16">
        <v>15</v>
      </c>
      <c r="B59" s="1" t="s">
        <v>80</v>
      </c>
      <c r="C59" s="1" t="s">
        <v>146</v>
      </c>
      <c r="D59" s="5">
        <v>3</v>
      </c>
      <c r="E59" s="1" t="s">
        <v>95</v>
      </c>
      <c r="F59" s="1" t="s">
        <v>126</v>
      </c>
      <c r="G59" s="11">
        <v>6.6377314814814806E-2</v>
      </c>
      <c r="H59" s="1">
        <v>18.600000000000001</v>
      </c>
      <c r="I59" s="13">
        <f t="shared" si="7"/>
        <v>1.0932138772398017</v>
      </c>
      <c r="J59" s="11">
        <f t="shared" si="5"/>
        <v>3.5686728395061722E-3</v>
      </c>
      <c r="K59" s="5">
        <v>11</v>
      </c>
      <c r="L59" s="134">
        <f t="shared" si="6"/>
        <v>9.7067901234567877E-2</v>
      </c>
      <c r="M59" s="5">
        <v>4</v>
      </c>
      <c r="N59" s="41"/>
      <c r="O59" s="41" t="s">
        <v>21</v>
      </c>
      <c r="P59" s="41"/>
      <c r="Q59" s="41"/>
    </row>
    <row r="60" spans="1:17" x14ac:dyDescent="0.2">
      <c r="A60" s="16">
        <v>16</v>
      </c>
      <c r="B60" s="1" t="s">
        <v>147</v>
      </c>
      <c r="C60" s="1" t="s">
        <v>148</v>
      </c>
      <c r="D60" s="5">
        <v>3</v>
      </c>
      <c r="E60" s="1" t="s">
        <v>149</v>
      </c>
      <c r="F60" s="1" t="s">
        <v>117</v>
      </c>
      <c r="G60" s="11">
        <v>6.6504629629629622E-2</v>
      </c>
      <c r="H60" s="1">
        <v>18.600000000000001</v>
      </c>
      <c r="I60" s="13">
        <f t="shared" si="7"/>
        <v>1.0953107129241326</v>
      </c>
      <c r="J60" s="11">
        <f t="shared" si="5"/>
        <v>3.5755177220230978E-3</v>
      </c>
      <c r="K60" s="5">
        <v>11</v>
      </c>
      <c r="L60" s="134">
        <f t="shared" si="6"/>
        <v>9.7254082039028258E-2</v>
      </c>
      <c r="M60" s="5">
        <v>4</v>
      </c>
      <c r="N60" s="41"/>
      <c r="O60" s="5" t="s">
        <v>26</v>
      </c>
      <c r="P60" s="41"/>
      <c r="Q60" s="5"/>
    </row>
    <row r="61" spans="1:17" x14ac:dyDescent="0.2">
      <c r="A61" s="16">
        <v>17</v>
      </c>
      <c r="B61" s="1" t="s">
        <v>150</v>
      </c>
      <c r="C61" s="1" t="s">
        <v>151</v>
      </c>
      <c r="D61" s="5">
        <v>3</v>
      </c>
      <c r="E61" s="1" t="s">
        <v>24</v>
      </c>
      <c r="F61" s="1" t="s">
        <v>126</v>
      </c>
      <c r="G61" s="11">
        <v>6.6562500000000011E-2</v>
      </c>
      <c r="H61" s="1">
        <v>18.600000000000001</v>
      </c>
      <c r="I61" s="13">
        <f t="shared" si="7"/>
        <v>1.0962638200533741</v>
      </c>
      <c r="J61" s="11">
        <f t="shared" si="5"/>
        <v>3.578629032258065E-3</v>
      </c>
      <c r="K61" s="5">
        <v>11</v>
      </c>
      <c r="L61" s="134">
        <f t="shared" si="6"/>
        <v>9.7338709677419366E-2</v>
      </c>
      <c r="M61" s="5">
        <v>4</v>
      </c>
      <c r="N61" s="41"/>
      <c r="O61" s="5" t="s">
        <v>26</v>
      </c>
      <c r="P61" s="41"/>
      <c r="Q61" s="5"/>
    </row>
    <row r="62" spans="1:17" x14ac:dyDescent="0.2">
      <c r="A62" s="16">
        <v>18</v>
      </c>
      <c r="B62" s="1" t="s">
        <v>152</v>
      </c>
      <c r="C62" s="1" t="s">
        <v>153</v>
      </c>
      <c r="D62" s="5">
        <v>4</v>
      </c>
      <c r="E62" s="1" t="s">
        <v>19</v>
      </c>
      <c r="F62" s="1" t="s">
        <v>126</v>
      </c>
      <c r="G62" s="11">
        <v>6.7754629629629637E-2</v>
      </c>
      <c r="H62" s="1">
        <v>18.600000000000001</v>
      </c>
      <c r="I62" s="13">
        <f t="shared" si="7"/>
        <v>1.1158978269157454</v>
      </c>
      <c r="J62" s="11">
        <f t="shared" si="5"/>
        <v>3.6427220230983671E-3</v>
      </c>
      <c r="K62" s="5">
        <v>12</v>
      </c>
      <c r="L62" s="134">
        <f t="shared" si="6"/>
        <v>9.9082039028275587E-2</v>
      </c>
      <c r="M62" s="5">
        <v>4</v>
      </c>
      <c r="N62" s="41"/>
      <c r="O62" s="41" t="s">
        <v>21</v>
      </c>
      <c r="P62" s="41"/>
      <c r="Q62" s="41"/>
    </row>
    <row r="63" spans="1:17" x14ac:dyDescent="0.2">
      <c r="A63" s="16">
        <v>19</v>
      </c>
      <c r="B63" s="1" t="s">
        <v>141</v>
      </c>
      <c r="C63" s="1" t="s">
        <v>154</v>
      </c>
      <c r="D63" s="5">
        <v>3</v>
      </c>
      <c r="E63" s="1" t="s">
        <v>56</v>
      </c>
      <c r="F63" s="1" t="s">
        <v>126</v>
      </c>
      <c r="G63" s="11">
        <v>6.7800925925925917E-2</v>
      </c>
      <c r="H63" s="1">
        <v>18.600000000000001</v>
      </c>
      <c r="I63" s="13">
        <f t="shared" si="7"/>
        <v>1.1166603126191381</v>
      </c>
      <c r="J63" s="11">
        <f t="shared" si="5"/>
        <v>3.6452110712863394E-3</v>
      </c>
      <c r="K63" s="5">
        <v>12</v>
      </c>
      <c r="L63" s="134">
        <f t="shared" si="6"/>
        <v>9.9149741138988431E-2</v>
      </c>
      <c r="M63" s="5">
        <v>4</v>
      </c>
      <c r="N63" s="41"/>
      <c r="O63" s="41" t="s">
        <v>21</v>
      </c>
      <c r="P63" s="41"/>
      <c r="Q63" s="41"/>
    </row>
    <row r="64" spans="1:17" x14ac:dyDescent="0.2">
      <c r="A64" s="16">
        <v>20</v>
      </c>
      <c r="B64" s="1" t="s">
        <v>155</v>
      </c>
      <c r="C64" s="1" t="s">
        <v>156</v>
      </c>
      <c r="D64" s="5">
        <v>3</v>
      </c>
      <c r="E64" s="1" t="s">
        <v>157</v>
      </c>
      <c r="F64" s="1" t="s">
        <v>117</v>
      </c>
      <c r="G64" s="11">
        <v>6.7939814814814814E-2</v>
      </c>
      <c r="H64" s="1">
        <v>18.600000000000001</v>
      </c>
      <c r="I64" s="13">
        <f t="shared" si="7"/>
        <v>1.1189477697293175</v>
      </c>
      <c r="J64" s="11">
        <f t="shared" si="5"/>
        <v>3.6526782158502586E-3</v>
      </c>
      <c r="K64" s="5">
        <v>13</v>
      </c>
      <c r="L64" s="134">
        <f t="shared" si="6"/>
        <v>9.9352847471127034E-2</v>
      </c>
      <c r="M64" s="5">
        <v>4</v>
      </c>
      <c r="N64" s="41"/>
      <c r="O64" s="5" t="s">
        <v>26</v>
      </c>
      <c r="P64" s="41"/>
      <c r="Q64" s="5"/>
    </row>
    <row r="65" spans="1:17" x14ac:dyDescent="0.2">
      <c r="A65" s="16">
        <v>21</v>
      </c>
      <c r="B65" s="1" t="s">
        <v>158</v>
      </c>
      <c r="C65" s="1" t="s">
        <v>159</v>
      </c>
      <c r="D65" s="5">
        <v>3</v>
      </c>
      <c r="E65" s="1" t="s">
        <v>116</v>
      </c>
      <c r="F65" s="1" t="s">
        <v>117</v>
      </c>
      <c r="G65" s="11">
        <v>6.8298611111111115E-2</v>
      </c>
      <c r="H65" s="1">
        <v>18.600000000000001</v>
      </c>
      <c r="I65" s="13">
        <f t="shared" si="7"/>
        <v>1.1248570339306139</v>
      </c>
      <c r="J65" s="11">
        <f t="shared" si="5"/>
        <v>3.6719683393070489E-3</v>
      </c>
      <c r="K65" s="5">
        <v>13</v>
      </c>
      <c r="L65" s="134">
        <f t="shared" si="6"/>
        <v>9.9877538829151721E-2</v>
      </c>
      <c r="M65" s="5">
        <v>4</v>
      </c>
      <c r="N65" s="41"/>
      <c r="O65" s="5" t="s">
        <v>26</v>
      </c>
      <c r="P65" s="41"/>
      <c r="Q65" s="5"/>
    </row>
    <row r="66" spans="1:17" x14ac:dyDescent="0.2">
      <c r="A66" s="16">
        <v>22</v>
      </c>
      <c r="B66" s="1" t="s">
        <v>160</v>
      </c>
      <c r="C66" s="1" t="s">
        <v>161</v>
      </c>
      <c r="D66" s="5">
        <v>4</v>
      </c>
      <c r="E66" s="1" t="s">
        <v>35</v>
      </c>
      <c r="F66" s="1" t="s">
        <v>126</v>
      </c>
      <c r="G66" s="11">
        <v>6.8321759259259263E-2</v>
      </c>
      <c r="H66" s="1">
        <v>18.600000000000001</v>
      </c>
      <c r="I66" s="13">
        <f t="shared" si="7"/>
        <v>1.1252382767823104</v>
      </c>
      <c r="J66" s="11">
        <f t="shared" si="5"/>
        <v>3.6732128634010355E-3</v>
      </c>
      <c r="K66" s="5">
        <v>13</v>
      </c>
      <c r="L66" s="134">
        <f t="shared" si="6"/>
        <v>9.9911389884508164E-2</v>
      </c>
      <c r="M66" s="5">
        <v>4</v>
      </c>
      <c r="N66" s="41"/>
      <c r="O66" s="41" t="s">
        <v>21</v>
      </c>
      <c r="P66" s="41"/>
      <c r="Q66" s="41"/>
    </row>
    <row r="67" spans="1:17" x14ac:dyDescent="0.2">
      <c r="A67" s="16">
        <v>23</v>
      </c>
      <c r="B67" s="1" t="s">
        <v>162</v>
      </c>
      <c r="C67" s="1" t="s">
        <v>163</v>
      </c>
      <c r="D67" s="5">
        <v>3</v>
      </c>
      <c r="E67" s="1" t="s">
        <v>45</v>
      </c>
      <c r="F67" s="1" t="s">
        <v>117</v>
      </c>
      <c r="G67" s="11">
        <v>6.8888888888888888E-2</v>
      </c>
      <c r="H67" s="1">
        <v>18.600000000000001</v>
      </c>
      <c r="I67" s="13">
        <f t="shared" si="7"/>
        <v>1.1345787266488754</v>
      </c>
      <c r="J67" s="11">
        <f t="shared" si="5"/>
        <v>3.7037037037037034E-3</v>
      </c>
      <c r="K67" s="5">
        <v>14</v>
      </c>
      <c r="L67" s="134">
        <f t="shared" si="6"/>
        <v>0.10074074074074073</v>
      </c>
      <c r="M67" s="5">
        <v>4</v>
      </c>
      <c r="N67" s="41"/>
      <c r="O67" s="5" t="s">
        <v>26</v>
      </c>
      <c r="P67" s="41"/>
      <c r="Q67" s="5"/>
    </row>
    <row r="68" spans="1:17" x14ac:dyDescent="0.2">
      <c r="A68" s="16">
        <v>24</v>
      </c>
      <c r="B68" s="1" t="s">
        <v>164</v>
      </c>
      <c r="C68" s="1" t="s">
        <v>165</v>
      </c>
      <c r="D68" s="5">
        <v>4</v>
      </c>
      <c r="E68" s="1" t="s">
        <v>38</v>
      </c>
      <c r="F68" s="1" t="s">
        <v>126</v>
      </c>
      <c r="G68" s="11">
        <v>7.0381944444444441E-2</v>
      </c>
      <c r="H68" s="1">
        <v>18.600000000000001</v>
      </c>
      <c r="I68" s="13">
        <f t="shared" si="7"/>
        <v>1.1591688905833015</v>
      </c>
      <c r="J68" s="11">
        <f t="shared" si="5"/>
        <v>3.78397550776583E-3</v>
      </c>
      <c r="K68" s="5">
        <v>15</v>
      </c>
      <c r="L68" s="134">
        <f t="shared" si="6"/>
        <v>0.10292413381123057</v>
      </c>
      <c r="M68" s="5">
        <v>4</v>
      </c>
      <c r="N68" s="41"/>
      <c r="O68" s="5" t="s">
        <v>26</v>
      </c>
      <c r="P68" s="41"/>
      <c r="Q68" s="5"/>
    </row>
    <row r="69" spans="1:17" x14ac:dyDescent="0.2">
      <c r="A69" s="16">
        <v>25</v>
      </c>
      <c r="B69" s="1" t="s">
        <v>124</v>
      </c>
      <c r="C69" s="1" t="s">
        <v>166</v>
      </c>
      <c r="D69" s="5">
        <v>3</v>
      </c>
      <c r="E69" s="1" t="s">
        <v>32</v>
      </c>
      <c r="F69" s="1" t="s">
        <v>117</v>
      </c>
      <c r="G69" s="11">
        <v>7.1747685185185192E-2</v>
      </c>
      <c r="H69" s="1">
        <v>18.600000000000001</v>
      </c>
      <c r="I69" s="13">
        <f t="shared" si="7"/>
        <v>1.1816622188333969</v>
      </c>
      <c r="J69" s="11">
        <f t="shared" si="5"/>
        <v>3.8574024293110314E-3</v>
      </c>
      <c r="K69" s="5">
        <v>17</v>
      </c>
      <c r="L69" s="134">
        <f t="shared" si="6"/>
        <v>0.10492134607726006</v>
      </c>
      <c r="M69" s="5">
        <v>4</v>
      </c>
      <c r="N69" s="41"/>
      <c r="O69" s="41" t="s">
        <v>21</v>
      </c>
      <c r="P69" s="41"/>
      <c r="Q69" s="41"/>
    </row>
    <row r="70" spans="1:17" x14ac:dyDescent="0.2">
      <c r="A70" s="16">
        <v>26</v>
      </c>
      <c r="B70" s="1" t="s">
        <v>167</v>
      </c>
      <c r="C70" s="1" t="s">
        <v>168</v>
      </c>
      <c r="D70" s="5">
        <v>3</v>
      </c>
      <c r="E70" s="1" t="s">
        <v>38</v>
      </c>
      <c r="F70" s="1" t="s">
        <v>117</v>
      </c>
      <c r="G70" s="11" t="s">
        <v>73</v>
      </c>
      <c r="H70" s="1">
        <v>18.600000000000001</v>
      </c>
      <c r="I70" s="13"/>
      <c r="J70" s="11"/>
      <c r="K70" s="5"/>
      <c r="L70" s="134"/>
      <c r="M70" s="5">
        <v>4</v>
      </c>
      <c r="N70" s="41"/>
      <c r="O70" s="5"/>
      <c r="P70" s="41"/>
      <c r="Q70" s="5"/>
    </row>
    <row r="71" spans="1:17" x14ac:dyDescent="0.2">
      <c r="A71" s="16">
        <v>27</v>
      </c>
      <c r="B71" s="1" t="s">
        <v>68</v>
      </c>
      <c r="C71" s="1" t="s">
        <v>169</v>
      </c>
      <c r="D71" s="5">
        <v>4</v>
      </c>
      <c r="E71" s="1" t="s">
        <v>116</v>
      </c>
      <c r="F71" s="1" t="s">
        <v>117</v>
      </c>
      <c r="G71" s="11" t="s">
        <v>73</v>
      </c>
      <c r="H71" s="1">
        <v>18.600000000000001</v>
      </c>
      <c r="I71" s="13"/>
      <c r="J71" s="11"/>
      <c r="K71" s="5"/>
      <c r="L71" s="134"/>
      <c r="M71" s="5">
        <v>4</v>
      </c>
      <c r="N71" s="41"/>
      <c r="O71" s="5"/>
      <c r="P71" s="41"/>
      <c r="Q71" s="5"/>
    </row>
    <row r="72" spans="1:17" x14ac:dyDescent="0.2">
      <c r="A72" s="16">
        <v>28</v>
      </c>
      <c r="B72" s="1" t="s">
        <v>17</v>
      </c>
      <c r="C72" s="1" t="s">
        <v>170</v>
      </c>
      <c r="D72" s="5">
        <v>3</v>
      </c>
      <c r="E72" s="1" t="s">
        <v>19</v>
      </c>
      <c r="F72" s="1" t="s">
        <v>117</v>
      </c>
      <c r="G72" s="11" t="s">
        <v>73</v>
      </c>
      <c r="H72" s="1">
        <v>18.600000000000001</v>
      </c>
      <c r="I72" s="13"/>
      <c r="J72" s="11"/>
      <c r="K72" s="5"/>
      <c r="L72" s="134"/>
      <c r="M72" s="5">
        <v>4</v>
      </c>
      <c r="N72" s="41"/>
      <c r="O72" s="5"/>
      <c r="P72" s="41"/>
      <c r="Q72" s="5"/>
    </row>
    <row r="73" spans="1:17" x14ac:dyDescent="0.2">
      <c r="A73" s="16">
        <v>29</v>
      </c>
      <c r="B73" s="1" t="s">
        <v>171</v>
      </c>
      <c r="C73" s="1" t="s">
        <v>172</v>
      </c>
      <c r="D73" s="5">
        <v>3</v>
      </c>
      <c r="E73" s="1" t="s">
        <v>116</v>
      </c>
      <c r="F73" s="1" t="s">
        <v>126</v>
      </c>
      <c r="G73" s="11" t="s">
        <v>73</v>
      </c>
      <c r="H73" s="1">
        <v>18.600000000000001</v>
      </c>
      <c r="I73" s="13"/>
      <c r="J73" s="11"/>
      <c r="K73" s="5"/>
      <c r="L73" s="134"/>
      <c r="M73" s="5">
        <v>4</v>
      </c>
      <c r="N73" s="41"/>
      <c r="O73" s="5"/>
      <c r="P73" s="41"/>
      <c r="Q73" s="5"/>
    </row>
    <row r="74" spans="1:17" x14ac:dyDescent="0.2">
      <c r="A74" s="16">
        <v>30</v>
      </c>
      <c r="B74" s="1" t="s">
        <v>33</v>
      </c>
      <c r="C74" s="1" t="s">
        <v>60</v>
      </c>
      <c r="D74" s="5">
        <v>2</v>
      </c>
      <c r="E74" s="1" t="s">
        <v>35</v>
      </c>
      <c r="F74" s="1" t="s">
        <v>126</v>
      </c>
      <c r="G74" s="11" t="s">
        <v>73</v>
      </c>
      <c r="H74" s="1">
        <v>18.600000000000001</v>
      </c>
      <c r="I74" s="13"/>
      <c r="J74" s="11"/>
      <c r="K74" s="5"/>
      <c r="L74" s="134"/>
      <c r="M74" s="5">
        <v>4</v>
      </c>
      <c r="N74" s="41"/>
      <c r="O74" s="5"/>
      <c r="P74" s="41"/>
      <c r="Q74" s="5"/>
    </row>
    <row r="75" spans="1:17" x14ac:dyDescent="0.2">
      <c r="A75" s="16">
        <v>31</v>
      </c>
      <c r="B75" s="1" t="s">
        <v>173</v>
      </c>
      <c r="C75" s="1" t="s">
        <v>174</v>
      </c>
      <c r="D75" s="5">
        <v>2</v>
      </c>
      <c r="E75" s="1" t="s">
        <v>175</v>
      </c>
      <c r="F75" s="1" t="s">
        <v>117</v>
      </c>
      <c r="G75" s="11" t="s">
        <v>76</v>
      </c>
      <c r="H75" s="1">
        <v>18.600000000000001</v>
      </c>
      <c r="I75" s="13"/>
      <c r="J75" s="11"/>
      <c r="K75" s="5"/>
      <c r="L75" s="134"/>
      <c r="M75" s="5">
        <v>4</v>
      </c>
      <c r="N75" s="41"/>
      <c r="O75" s="5"/>
      <c r="P75" s="41"/>
      <c r="Q75" s="5"/>
    </row>
    <row r="76" spans="1:17" x14ac:dyDescent="0.2">
      <c r="A76" s="16">
        <v>32</v>
      </c>
      <c r="B76" s="1" t="s">
        <v>27</v>
      </c>
      <c r="C76" s="1" t="s">
        <v>176</v>
      </c>
      <c r="D76" s="5">
        <v>3</v>
      </c>
      <c r="E76" s="1" t="s">
        <v>38</v>
      </c>
      <c r="F76" s="1" t="s">
        <v>117</v>
      </c>
      <c r="G76" s="11" t="s">
        <v>76</v>
      </c>
      <c r="H76" s="1">
        <v>18.600000000000001</v>
      </c>
      <c r="I76" s="13"/>
      <c r="J76" s="11"/>
      <c r="K76" s="5"/>
      <c r="L76" s="134"/>
      <c r="M76" s="5">
        <v>4</v>
      </c>
      <c r="N76" s="41"/>
      <c r="O76" s="5"/>
      <c r="P76" s="41"/>
      <c r="Q76" s="5"/>
    </row>
    <row r="77" spans="1:17" ht="16" thickBot="1" x14ac:dyDescent="0.25">
      <c r="A77" s="32"/>
      <c r="B77" s="14"/>
      <c r="C77" s="14"/>
      <c r="D77" s="22"/>
      <c r="E77" s="14"/>
      <c r="F77" s="14"/>
      <c r="G77" s="28"/>
      <c r="H77" s="14"/>
      <c r="I77" s="29"/>
      <c r="J77" s="28"/>
      <c r="K77" s="22"/>
      <c r="L77" s="135"/>
      <c r="M77" s="22"/>
      <c r="N77" s="22"/>
      <c r="O77" s="22"/>
      <c r="P77" s="22"/>
      <c r="Q77" s="22"/>
    </row>
    <row r="78" spans="1:17" s="52" customFormat="1" x14ac:dyDescent="0.2">
      <c r="A78" s="25" t="s">
        <v>177</v>
      </c>
      <c r="B78" s="26"/>
      <c r="C78" s="26"/>
      <c r="D78" s="37"/>
      <c r="E78" s="26"/>
      <c r="F78" s="26"/>
      <c r="G78" s="26"/>
      <c r="H78" s="26"/>
      <c r="I78" s="26"/>
      <c r="J78" s="33"/>
      <c r="K78" s="37"/>
      <c r="L78" s="136"/>
      <c r="M78" s="37"/>
      <c r="N78" s="37"/>
      <c r="O78" s="37"/>
      <c r="P78" s="37"/>
      <c r="Q78" s="37"/>
    </row>
    <row r="79" spans="1:17" x14ac:dyDescent="0.2">
      <c r="A79" s="16">
        <v>1</v>
      </c>
      <c r="B79" s="1" t="s">
        <v>178</v>
      </c>
      <c r="C79" s="1" t="s">
        <v>179</v>
      </c>
      <c r="D79" s="5">
        <v>2</v>
      </c>
      <c r="E79" s="1" t="s">
        <v>45</v>
      </c>
      <c r="F79" s="1" t="s">
        <v>180</v>
      </c>
      <c r="G79" s="11">
        <v>4.8935185185185186E-2</v>
      </c>
      <c r="H79" s="1">
        <v>14.3</v>
      </c>
      <c r="I79" s="13">
        <v>1</v>
      </c>
      <c r="J79" s="11">
        <f t="shared" si="5"/>
        <v>3.4220409220409218E-3</v>
      </c>
      <c r="K79" s="5">
        <v>8</v>
      </c>
      <c r="L79" s="134">
        <f>SUM(G79/H79)*$H$4</f>
        <v>9.3079513079513065E-2</v>
      </c>
      <c r="M79" s="5">
        <v>12</v>
      </c>
      <c r="N79" s="41"/>
      <c r="O79" s="41" t="s">
        <v>21</v>
      </c>
      <c r="P79" s="41"/>
      <c r="Q79" s="41"/>
    </row>
    <row r="80" spans="1:17" x14ac:dyDescent="0.2">
      <c r="A80" s="16">
        <v>2</v>
      </c>
      <c r="B80" s="1" t="s">
        <v>181</v>
      </c>
      <c r="C80" s="1" t="s">
        <v>182</v>
      </c>
      <c r="D80" s="5">
        <v>3</v>
      </c>
      <c r="E80" s="1" t="s">
        <v>35</v>
      </c>
      <c r="F80" s="1" t="s">
        <v>180</v>
      </c>
      <c r="G80" s="11">
        <v>5.0115740740740738E-2</v>
      </c>
      <c r="H80" s="1">
        <v>14.3</v>
      </c>
      <c r="I80" s="12">
        <v>1</v>
      </c>
      <c r="J80" s="11">
        <f t="shared" si="5"/>
        <v>3.5045972545972542E-3</v>
      </c>
      <c r="K80" s="5">
        <v>10</v>
      </c>
      <c r="L80" s="134">
        <f>SUM(G80/H80)*$H$4</f>
        <v>9.5325045325045307E-2</v>
      </c>
      <c r="M80" s="5">
        <v>12</v>
      </c>
      <c r="N80" s="41"/>
      <c r="O80" s="41" t="s">
        <v>21</v>
      </c>
      <c r="P80" s="41"/>
      <c r="Q80" s="41"/>
    </row>
    <row r="81" spans="1:17" x14ac:dyDescent="0.2">
      <c r="A81" s="16">
        <v>3</v>
      </c>
      <c r="B81" s="1" t="s">
        <v>183</v>
      </c>
      <c r="C81" s="1" t="s">
        <v>153</v>
      </c>
      <c r="D81" s="5">
        <v>3</v>
      </c>
      <c r="E81" s="1" t="s">
        <v>19</v>
      </c>
      <c r="F81" s="1" t="s">
        <v>180</v>
      </c>
      <c r="G81" s="11">
        <v>5.047453703703704E-2</v>
      </c>
      <c r="H81" s="1">
        <v>14.3</v>
      </c>
      <c r="I81" s="13">
        <f>SUM(G81/$G$80)</f>
        <v>1.00715935334873</v>
      </c>
      <c r="J81" s="11">
        <f t="shared" si="5"/>
        <v>3.5296879046879046E-3</v>
      </c>
      <c r="K81" s="5">
        <v>10</v>
      </c>
      <c r="L81" s="134">
        <f t="shared" ref="L81:L94" si="8">SUM(G81/H81)*$H$4</f>
        <v>9.6007511007510996E-2</v>
      </c>
      <c r="M81" s="5">
        <v>12</v>
      </c>
      <c r="N81" s="41"/>
      <c r="O81" s="41" t="s">
        <v>21</v>
      </c>
      <c r="P81" s="41"/>
      <c r="Q81" s="41"/>
    </row>
    <row r="82" spans="1:17" x14ac:dyDescent="0.2">
      <c r="A82" s="16">
        <v>4</v>
      </c>
      <c r="B82" s="1" t="s">
        <v>184</v>
      </c>
      <c r="C82" s="1" t="s">
        <v>185</v>
      </c>
      <c r="D82" s="5">
        <v>4</v>
      </c>
      <c r="E82" s="1" t="s">
        <v>116</v>
      </c>
      <c r="F82" s="1" t="s">
        <v>180</v>
      </c>
      <c r="G82" s="11">
        <v>5.1805555555555563E-2</v>
      </c>
      <c r="H82" s="1">
        <v>14.3</v>
      </c>
      <c r="I82" s="13">
        <f t="shared" ref="I82:I94" si="9">SUM(G82/$G$80)</f>
        <v>1.0337182448036955</v>
      </c>
      <c r="J82" s="11">
        <f t="shared" si="5"/>
        <v>3.6227661227661231E-3</v>
      </c>
      <c r="K82" s="5">
        <v>12</v>
      </c>
      <c r="L82" s="134">
        <f t="shared" si="8"/>
        <v>9.8539238539238544E-2</v>
      </c>
      <c r="M82" s="5">
        <v>12</v>
      </c>
      <c r="N82" s="41"/>
      <c r="O82" s="41" t="s">
        <v>21</v>
      </c>
      <c r="P82" s="41"/>
      <c r="Q82" s="41"/>
    </row>
    <row r="83" spans="1:17" x14ac:dyDescent="0.2">
      <c r="A83" s="16">
        <v>5</v>
      </c>
      <c r="B83" s="1" t="s">
        <v>186</v>
      </c>
      <c r="C83" s="1" t="s">
        <v>187</v>
      </c>
      <c r="D83" s="5">
        <v>4</v>
      </c>
      <c r="E83" s="1" t="s">
        <v>188</v>
      </c>
      <c r="F83" s="1" t="s">
        <v>180</v>
      </c>
      <c r="G83" s="11">
        <v>5.3136574074074072E-2</v>
      </c>
      <c r="H83" s="1">
        <v>14.3</v>
      </c>
      <c r="I83" s="13">
        <f t="shared" si="9"/>
        <v>1.0602771362586605</v>
      </c>
      <c r="J83" s="11">
        <f t="shared" si="5"/>
        <v>3.7158443408443404E-3</v>
      </c>
      <c r="K83" s="5">
        <v>14</v>
      </c>
      <c r="L83" s="134">
        <f t="shared" si="8"/>
        <v>0.10107096607096605</v>
      </c>
      <c r="M83" s="5">
        <v>12</v>
      </c>
      <c r="N83" s="41"/>
      <c r="O83" s="41" t="s">
        <v>21</v>
      </c>
      <c r="P83" s="41"/>
      <c r="Q83" s="41"/>
    </row>
    <row r="84" spans="1:17" x14ac:dyDescent="0.2">
      <c r="A84" s="16">
        <v>6</v>
      </c>
      <c r="B84" s="1" t="s">
        <v>189</v>
      </c>
      <c r="C84" s="1" t="s">
        <v>121</v>
      </c>
      <c r="D84" s="5">
        <v>3</v>
      </c>
      <c r="E84" s="1" t="s">
        <v>48</v>
      </c>
      <c r="F84" s="1" t="s">
        <v>180</v>
      </c>
      <c r="G84" s="11">
        <v>5.3287037037037036E-2</v>
      </c>
      <c r="H84" s="1">
        <v>14.3</v>
      </c>
      <c r="I84" s="13">
        <f t="shared" si="9"/>
        <v>1.0632794457274828</v>
      </c>
      <c r="J84" s="11">
        <f t="shared" si="5"/>
        <v>3.7263662263662262E-3</v>
      </c>
      <c r="K84" s="5">
        <v>14</v>
      </c>
      <c r="L84" s="134">
        <f t="shared" si="8"/>
        <v>0.10135716135716134</v>
      </c>
      <c r="M84" s="5">
        <v>12</v>
      </c>
      <c r="N84" s="41"/>
      <c r="O84" s="41" t="s">
        <v>21</v>
      </c>
      <c r="P84" s="41"/>
      <c r="Q84" s="41"/>
    </row>
    <row r="85" spans="1:17" x14ac:dyDescent="0.2">
      <c r="A85" s="16">
        <v>7</v>
      </c>
      <c r="B85" s="1" t="s">
        <v>190</v>
      </c>
      <c r="C85" s="1" t="s">
        <v>191</v>
      </c>
      <c r="D85" s="5">
        <v>3</v>
      </c>
      <c r="E85" s="1" t="s">
        <v>38</v>
      </c>
      <c r="F85" s="1" t="s">
        <v>192</v>
      </c>
      <c r="G85" s="11">
        <v>5.3946759259259257E-2</v>
      </c>
      <c r="H85" s="1">
        <v>14.3</v>
      </c>
      <c r="I85" s="13">
        <f t="shared" si="9"/>
        <v>1.0764434180138569</v>
      </c>
      <c r="J85" s="11">
        <f t="shared" si="5"/>
        <v>3.7725006475006471E-3</v>
      </c>
      <c r="K85" s="5">
        <v>15</v>
      </c>
      <c r="L85" s="134">
        <f t="shared" si="8"/>
        <v>0.1026120176120176</v>
      </c>
      <c r="M85" s="5">
        <v>12</v>
      </c>
      <c r="N85" s="41"/>
      <c r="O85" s="5" t="s">
        <v>26</v>
      </c>
      <c r="P85" s="41"/>
      <c r="Q85" s="36" t="s">
        <v>26</v>
      </c>
    </row>
    <row r="86" spans="1:17" x14ac:dyDescent="0.2">
      <c r="A86" s="16">
        <v>8</v>
      </c>
      <c r="B86" s="1" t="s">
        <v>193</v>
      </c>
      <c r="C86" s="1" t="s">
        <v>194</v>
      </c>
      <c r="D86" s="5">
        <v>3</v>
      </c>
      <c r="E86" s="1" t="s">
        <v>45</v>
      </c>
      <c r="F86" s="1" t="s">
        <v>180</v>
      </c>
      <c r="G86" s="11">
        <v>5.4131944444444441E-2</v>
      </c>
      <c r="H86" s="1">
        <v>14.3</v>
      </c>
      <c r="I86" s="13">
        <f t="shared" si="9"/>
        <v>1.0801385681293303</v>
      </c>
      <c r="J86" s="11">
        <f t="shared" si="5"/>
        <v>3.78545066045066E-3</v>
      </c>
      <c r="K86" s="5">
        <v>15</v>
      </c>
      <c r="L86" s="134">
        <f t="shared" si="8"/>
        <v>0.10296425796425795</v>
      </c>
      <c r="M86" s="5">
        <v>12</v>
      </c>
      <c r="N86" s="41"/>
      <c r="O86" s="5" t="s">
        <v>26</v>
      </c>
      <c r="P86" s="41"/>
      <c r="Q86" s="36" t="s">
        <v>26</v>
      </c>
    </row>
    <row r="87" spans="1:17" x14ac:dyDescent="0.2">
      <c r="A87" s="16">
        <v>9</v>
      </c>
      <c r="B87" s="1" t="s">
        <v>195</v>
      </c>
      <c r="C87" s="1" t="s">
        <v>196</v>
      </c>
      <c r="D87" s="5">
        <v>4</v>
      </c>
      <c r="E87" s="1" t="s">
        <v>197</v>
      </c>
      <c r="F87" s="1" t="s">
        <v>180</v>
      </c>
      <c r="G87" s="11">
        <v>5.4201388888888889E-2</v>
      </c>
      <c r="H87" s="1">
        <v>14.3</v>
      </c>
      <c r="I87" s="13">
        <f t="shared" si="9"/>
        <v>1.0815242494226329</v>
      </c>
      <c r="J87" s="11">
        <f t="shared" si="5"/>
        <v>3.7903069153069151E-3</v>
      </c>
      <c r="K87" s="5">
        <v>15</v>
      </c>
      <c r="L87" s="134">
        <f t="shared" si="8"/>
        <v>0.10309634809634809</v>
      </c>
      <c r="M87" s="5">
        <v>12</v>
      </c>
      <c r="N87" s="41"/>
      <c r="O87" s="5" t="s">
        <v>26</v>
      </c>
      <c r="P87" s="41"/>
      <c r="Q87" s="36" t="s">
        <v>26</v>
      </c>
    </row>
    <row r="88" spans="1:17" x14ac:dyDescent="0.2">
      <c r="A88" s="16">
        <v>10</v>
      </c>
      <c r="B88" s="1" t="s">
        <v>198</v>
      </c>
      <c r="C88" s="1" t="s">
        <v>199</v>
      </c>
      <c r="D88" s="5">
        <v>4</v>
      </c>
      <c r="E88" s="1" t="s">
        <v>45</v>
      </c>
      <c r="F88" s="1" t="s">
        <v>180</v>
      </c>
      <c r="G88" s="11">
        <v>5.4247685185185184E-2</v>
      </c>
      <c r="H88" s="1">
        <v>14.3</v>
      </c>
      <c r="I88" s="13">
        <f t="shared" si="9"/>
        <v>1.0824480369515013</v>
      </c>
      <c r="J88" s="11">
        <f t="shared" si="5"/>
        <v>3.7935444185444181E-3</v>
      </c>
      <c r="K88" s="5">
        <v>15</v>
      </c>
      <c r="L88" s="134">
        <f t="shared" si="8"/>
        <v>0.10318440818440817</v>
      </c>
      <c r="M88" s="5">
        <v>12</v>
      </c>
      <c r="N88" s="41"/>
      <c r="O88" s="5" t="s">
        <v>26</v>
      </c>
      <c r="P88" s="41"/>
      <c r="Q88" s="36" t="s">
        <v>26</v>
      </c>
    </row>
    <row r="89" spans="1:17" x14ac:dyDescent="0.2">
      <c r="A89" s="16">
        <v>11</v>
      </c>
      <c r="B89" s="1" t="s">
        <v>200</v>
      </c>
      <c r="C89" s="1" t="s">
        <v>201</v>
      </c>
      <c r="D89" s="5">
        <v>4</v>
      </c>
      <c r="E89" s="1" t="s">
        <v>56</v>
      </c>
      <c r="F89" s="1" t="s">
        <v>192</v>
      </c>
      <c r="G89" s="11">
        <v>5.4594907407407404E-2</v>
      </c>
      <c r="H89" s="1">
        <v>14.3</v>
      </c>
      <c r="I89" s="13">
        <f t="shared" si="9"/>
        <v>1.0893764434180138</v>
      </c>
      <c r="J89" s="11">
        <f t="shared" si="5"/>
        <v>3.8178256928256926E-3</v>
      </c>
      <c r="K89" s="5">
        <v>16</v>
      </c>
      <c r="L89" s="134">
        <f t="shared" si="8"/>
        <v>0.10384485884485883</v>
      </c>
      <c r="M89" s="5">
        <v>12</v>
      </c>
      <c r="N89" s="41"/>
      <c r="O89" s="5" t="s">
        <v>26</v>
      </c>
      <c r="P89" s="41"/>
      <c r="Q89" s="5"/>
    </row>
    <row r="90" spans="1:17" x14ac:dyDescent="0.2">
      <c r="A90" s="16">
        <v>12</v>
      </c>
      <c r="B90" s="1" t="s">
        <v>202</v>
      </c>
      <c r="C90" s="1" t="s">
        <v>203</v>
      </c>
      <c r="D90" s="5">
        <v>4</v>
      </c>
      <c r="E90" s="1" t="s">
        <v>79</v>
      </c>
      <c r="F90" s="1" t="s">
        <v>192</v>
      </c>
      <c r="G90" s="11">
        <v>5.5960648148148148E-2</v>
      </c>
      <c r="H90" s="1">
        <v>14.3</v>
      </c>
      <c r="I90" s="13">
        <f t="shared" si="9"/>
        <v>1.1166281755196306</v>
      </c>
      <c r="J90" s="11">
        <f t="shared" si="5"/>
        <v>3.9133320383320383E-3</v>
      </c>
      <c r="K90" s="5">
        <v>18</v>
      </c>
      <c r="L90" s="134">
        <f t="shared" si="8"/>
        <v>0.10644263144263144</v>
      </c>
      <c r="M90" s="5">
        <v>12</v>
      </c>
      <c r="N90" s="41"/>
      <c r="O90" s="5" t="s">
        <v>26</v>
      </c>
      <c r="P90" s="41"/>
      <c r="Q90" s="5"/>
    </row>
    <row r="91" spans="1:17" x14ac:dyDescent="0.2">
      <c r="A91" s="16">
        <v>13</v>
      </c>
      <c r="B91" s="1" t="s">
        <v>204</v>
      </c>
      <c r="C91" s="1" t="s">
        <v>205</v>
      </c>
      <c r="D91" s="5">
        <v>5</v>
      </c>
      <c r="E91" s="1" t="s">
        <v>116</v>
      </c>
      <c r="F91" s="1" t="s">
        <v>180</v>
      </c>
      <c r="G91" s="11">
        <v>5.6423611111111119E-2</v>
      </c>
      <c r="H91" s="1">
        <v>14.3</v>
      </c>
      <c r="I91" s="13">
        <f t="shared" si="9"/>
        <v>1.1258660508083143</v>
      </c>
      <c r="J91" s="11">
        <f t="shared" si="5"/>
        <v>3.945707070707071E-3</v>
      </c>
      <c r="K91" s="5">
        <v>18</v>
      </c>
      <c r="L91" s="134">
        <f t="shared" si="8"/>
        <v>0.10732323232323232</v>
      </c>
      <c r="M91" s="5">
        <v>12</v>
      </c>
      <c r="N91" s="41"/>
      <c r="O91" s="5" t="s">
        <v>26</v>
      </c>
      <c r="P91" s="41"/>
      <c r="Q91" s="5"/>
    </row>
    <row r="92" spans="1:17" x14ac:dyDescent="0.2">
      <c r="A92" s="16">
        <v>14</v>
      </c>
      <c r="B92" s="1" t="s">
        <v>206</v>
      </c>
      <c r="C92" s="1" t="s">
        <v>107</v>
      </c>
      <c r="D92" s="5">
        <v>4</v>
      </c>
      <c r="E92" s="1" t="s">
        <v>108</v>
      </c>
      <c r="F92" s="1" t="s">
        <v>180</v>
      </c>
      <c r="G92" s="11">
        <v>5.7303240740740738E-2</v>
      </c>
      <c r="H92" s="1">
        <v>14.3</v>
      </c>
      <c r="I92" s="13">
        <f t="shared" si="9"/>
        <v>1.1434180138568129</v>
      </c>
      <c r="J92" s="11">
        <f t="shared" si="5"/>
        <v>4.0072196322196319E-3</v>
      </c>
      <c r="K92" s="5">
        <v>19</v>
      </c>
      <c r="L92" s="134">
        <f t="shared" si="8"/>
        <v>0.10899637399637399</v>
      </c>
      <c r="M92" s="5">
        <v>12</v>
      </c>
      <c r="N92" s="41"/>
      <c r="O92" s="5" t="s">
        <v>26</v>
      </c>
      <c r="P92" s="41"/>
      <c r="Q92" s="5"/>
    </row>
    <row r="93" spans="1:17" x14ac:dyDescent="0.2">
      <c r="A93" s="16">
        <v>15</v>
      </c>
      <c r="B93" s="1" t="s">
        <v>207</v>
      </c>
      <c r="C93" s="1" t="s">
        <v>208</v>
      </c>
      <c r="D93" s="5">
        <v>4</v>
      </c>
      <c r="E93" s="1" t="s">
        <v>116</v>
      </c>
      <c r="F93" s="1" t="s">
        <v>192</v>
      </c>
      <c r="G93" s="11">
        <v>5.7951388888888893E-2</v>
      </c>
      <c r="H93" s="1">
        <v>14.3</v>
      </c>
      <c r="I93" s="13">
        <f t="shared" si="9"/>
        <v>1.1563510392609702</v>
      </c>
      <c r="J93" s="11">
        <f t="shared" si="5"/>
        <v>4.0525446775446774E-3</v>
      </c>
      <c r="K93" s="5">
        <v>20</v>
      </c>
      <c r="L93" s="134">
        <f t="shared" si="8"/>
        <v>0.11022921522921522</v>
      </c>
      <c r="M93" s="5">
        <v>12</v>
      </c>
      <c r="N93" s="41"/>
      <c r="O93" s="5" t="s">
        <v>26</v>
      </c>
      <c r="P93" s="41"/>
      <c r="Q93" s="5"/>
    </row>
    <row r="94" spans="1:17" x14ac:dyDescent="0.2">
      <c r="A94" s="16">
        <v>16</v>
      </c>
      <c r="B94" s="1" t="s">
        <v>209</v>
      </c>
      <c r="C94" s="1" t="s">
        <v>210</v>
      </c>
      <c r="D94" s="5">
        <v>6</v>
      </c>
      <c r="E94" s="1" t="s">
        <v>38</v>
      </c>
      <c r="F94" s="1" t="s">
        <v>192</v>
      </c>
      <c r="G94" s="11">
        <v>6.5706018518518511E-2</v>
      </c>
      <c r="H94" s="1">
        <v>14.3</v>
      </c>
      <c r="I94" s="13">
        <f t="shared" si="9"/>
        <v>1.3110854503464202</v>
      </c>
      <c r="J94" s="11">
        <f t="shared" si="5"/>
        <v>4.5948264698264692E-3</v>
      </c>
      <c r="K94" s="5">
        <v>31</v>
      </c>
      <c r="L94" s="134">
        <f t="shared" si="8"/>
        <v>0.12497927997927996</v>
      </c>
      <c r="M94" s="5">
        <v>12</v>
      </c>
      <c r="N94" s="41"/>
      <c r="O94" s="5" t="s">
        <v>26</v>
      </c>
      <c r="P94" s="41"/>
      <c r="Q94" s="5"/>
    </row>
    <row r="95" spans="1:17" x14ac:dyDescent="0.2">
      <c r="A95" s="16">
        <v>17</v>
      </c>
      <c r="B95" s="1" t="s">
        <v>211</v>
      </c>
      <c r="C95" s="1" t="s">
        <v>212</v>
      </c>
      <c r="D95" s="5">
        <v>5</v>
      </c>
      <c r="E95" s="1" t="s">
        <v>38</v>
      </c>
      <c r="F95" s="1" t="s">
        <v>192</v>
      </c>
      <c r="G95" s="11" t="s">
        <v>73</v>
      </c>
      <c r="H95" s="1">
        <v>14.3</v>
      </c>
      <c r="I95" s="13"/>
      <c r="J95" s="11"/>
      <c r="K95" s="5"/>
      <c r="L95" s="134"/>
      <c r="M95" s="5"/>
      <c r="N95" s="41"/>
      <c r="O95" s="41" t="s">
        <v>21</v>
      </c>
      <c r="P95" s="41"/>
      <c r="Q95" s="41"/>
    </row>
    <row r="96" spans="1:17" x14ac:dyDescent="0.2">
      <c r="A96" s="16">
        <v>18</v>
      </c>
      <c r="B96" s="1" t="s">
        <v>213</v>
      </c>
      <c r="C96" s="1" t="s">
        <v>214</v>
      </c>
      <c r="D96" s="5">
        <v>4</v>
      </c>
      <c r="E96" s="1" t="s">
        <v>108</v>
      </c>
      <c r="F96" s="1" t="s">
        <v>192</v>
      </c>
      <c r="G96" s="11" t="s">
        <v>76</v>
      </c>
      <c r="H96" s="1">
        <v>14.3</v>
      </c>
      <c r="I96" s="13"/>
      <c r="J96" s="11"/>
      <c r="K96" s="5"/>
      <c r="L96" s="134"/>
      <c r="M96" s="5"/>
      <c r="N96" s="41"/>
      <c r="O96" s="5" t="s">
        <v>26</v>
      </c>
      <c r="P96" s="41"/>
      <c r="Q96" s="5"/>
    </row>
    <row r="97" spans="1:17" ht="16" thickBot="1" x14ac:dyDescent="0.25">
      <c r="A97" s="16"/>
      <c r="B97" s="1"/>
      <c r="C97" s="1"/>
      <c r="D97" s="5"/>
      <c r="E97" s="1"/>
      <c r="F97" s="1"/>
      <c r="G97" s="11"/>
      <c r="H97" s="1"/>
      <c r="I97" s="13"/>
      <c r="J97" s="11"/>
      <c r="K97" s="5"/>
      <c r="L97" s="134"/>
      <c r="M97" s="5"/>
      <c r="N97" s="5"/>
      <c r="O97" s="5"/>
      <c r="P97" s="5"/>
      <c r="Q97" s="5"/>
    </row>
    <row r="98" spans="1:17" s="52" customFormat="1" x14ac:dyDescent="0.2">
      <c r="A98" s="25" t="s">
        <v>215</v>
      </c>
      <c r="B98" s="26"/>
      <c r="C98" s="26"/>
      <c r="D98" s="37"/>
      <c r="E98" s="26"/>
      <c r="F98" s="26"/>
      <c r="G98" s="26"/>
      <c r="H98" s="26"/>
      <c r="I98" s="26"/>
      <c r="J98" s="33"/>
      <c r="K98" s="37"/>
      <c r="L98" s="136"/>
      <c r="M98" s="37"/>
      <c r="N98" s="37"/>
      <c r="O98" s="37"/>
      <c r="P98" s="37"/>
      <c r="Q98" s="37"/>
    </row>
    <row r="99" spans="1:17" x14ac:dyDescent="0.2">
      <c r="A99" s="16">
        <v>1</v>
      </c>
      <c r="B99" s="1" t="s">
        <v>216</v>
      </c>
      <c r="C99" s="1" t="s">
        <v>217</v>
      </c>
      <c r="D99" s="5">
        <v>4</v>
      </c>
      <c r="E99" s="1" t="s">
        <v>29</v>
      </c>
      <c r="F99" s="1" t="s">
        <v>218</v>
      </c>
      <c r="G99" s="11">
        <v>5.3171296296296293E-2</v>
      </c>
      <c r="H99" s="1">
        <v>14.4</v>
      </c>
      <c r="I99" s="12">
        <v>1</v>
      </c>
      <c r="J99" s="11">
        <f>SUM(G99/H99)</f>
        <v>3.6924511316872425E-3</v>
      </c>
      <c r="K99" s="5">
        <v>13</v>
      </c>
      <c r="L99" s="134">
        <f t="shared" ref="L99" si="10">SUM(G99/H99)*$H$4</f>
        <v>0.100434670781893</v>
      </c>
      <c r="M99" s="5">
        <v>13</v>
      </c>
      <c r="N99" s="39"/>
      <c r="O99" s="5" t="s">
        <v>26</v>
      </c>
      <c r="P99" s="39"/>
      <c r="Q99" s="36" t="s">
        <v>26</v>
      </c>
    </row>
  </sheetData>
  <mergeCells count="3">
    <mergeCell ref="N1:O1"/>
    <mergeCell ref="P1:Q1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3"/>
  <sheetViews>
    <sheetView workbookViewId="0">
      <selection activeCell="L71" sqref="L71"/>
    </sheetView>
  </sheetViews>
  <sheetFormatPr baseColWidth="10" defaultColWidth="8.83203125" defaultRowHeight="15" x14ac:dyDescent="0.2"/>
  <cols>
    <col min="4" max="4" width="26.33203125" bestFit="1" customWidth="1"/>
  </cols>
  <sheetData>
    <row r="1" spans="2:8" x14ac:dyDescent="0.2">
      <c r="B1" s="52" t="s">
        <v>466</v>
      </c>
    </row>
    <row r="2" spans="2:8" s="52" customFormat="1" x14ac:dyDescent="0.2"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</row>
    <row r="3" spans="2:8" x14ac:dyDescent="0.2">
      <c r="B3">
        <v>1</v>
      </c>
      <c r="D3" t="s">
        <v>407</v>
      </c>
      <c r="E3">
        <v>2</v>
      </c>
      <c r="F3" t="s">
        <v>45</v>
      </c>
      <c r="G3" t="s">
        <v>408</v>
      </c>
      <c r="H3" s="53">
        <v>1.1828703703703704E-2</v>
      </c>
    </row>
    <row r="4" spans="2:8" x14ac:dyDescent="0.2">
      <c r="B4">
        <v>2</v>
      </c>
      <c r="D4" t="s">
        <v>409</v>
      </c>
      <c r="E4">
        <v>3</v>
      </c>
      <c r="F4" t="s">
        <v>19</v>
      </c>
      <c r="G4" t="s">
        <v>408</v>
      </c>
      <c r="H4" s="53">
        <v>1.2164351851851852E-2</v>
      </c>
    </row>
    <row r="5" spans="2:8" x14ac:dyDescent="0.2">
      <c r="B5">
        <v>3</v>
      </c>
      <c r="D5" t="s">
        <v>410</v>
      </c>
      <c r="E5">
        <v>3</v>
      </c>
      <c r="F5" t="s">
        <v>188</v>
      </c>
      <c r="G5" t="s">
        <v>408</v>
      </c>
      <c r="H5" s="53">
        <v>1.2465277777777777E-2</v>
      </c>
    </row>
    <row r="6" spans="2:8" x14ac:dyDescent="0.2">
      <c r="B6">
        <v>4</v>
      </c>
      <c r="D6" t="s">
        <v>411</v>
      </c>
      <c r="E6">
        <v>3</v>
      </c>
      <c r="F6" t="s">
        <v>38</v>
      </c>
      <c r="G6" t="s">
        <v>408</v>
      </c>
      <c r="H6" s="53">
        <v>1.247685185185185E-2</v>
      </c>
    </row>
    <row r="7" spans="2:8" x14ac:dyDescent="0.2">
      <c r="B7">
        <v>5</v>
      </c>
      <c r="D7" t="s">
        <v>412</v>
      </c>
      <c r="E7">
        <v>3</v>
      </c>
      <c r="F7" t="s">
        <v>48</v>
      </c>
      <c r="G7" t="s">
        <v>408</v>
      </c>
      <c r="H7" s="53">
        <v>1.2488425925925925E-2</v>
      </c>
    </row>
    <row r="8" spans="2:8" x14ac:dyDescent="0.2">
      <c r="B8">
        <v>6</v>
      </c>
      <c r="D8" t="s">
        <v>413</v>
      </c>
      <c r="E8">
        <v>3</v>
      </c>
      <c r="F8" t="s">
        <v>116</v>
      </c>
      <c r="G8" t="s">
        <v>408</v>
      </c>
      <c r="H8" s="53">
        <v>1.2731481481481481E-2</v>
      </c>
    </row>
    <row r="9" spans="2:8" x14ac:dyDescent="0.2">
      <c r="B9">
        <v>7</v>
      </c>
      <c r="D9" t="s">
        <v>414</v>
      </c>
      <c r="E9">
        <v>3</v>
      </c>
      <c r="F9" t="s">
        <v>45</v>
      </c>
      <c r="G9" t="s">
        <v>408</v>
      </c>
      <c r="H9" s="53">
        <v>1.2789351851851852E-2</v>
      </c>
    </row>
    <row r="10" spans="2:8" x14ac:dyDescent="0.2">
      <c r="B10">
        <v>8</v>
      </c>
      <c r="D10" t="s">
        <v>415</v>
      </c>
      <c r="E10">
        <v>4</v>
      </c>
      <c r="F10" t="s">
        <v>56</v>
      </c>
      <c r="G10" t="s">
        <v>408</v>
      </c>
      <c r="H10" s="53">
        <v>1.2858796296296297E-2</v>
      </c>
    </row>
    <row r="11" spans="2:8" x14ac:dyDescent="0.2">
      <c r="B11">
        <v>9</v>
      </c>
      <c r="D11" t="s">
        <v>416</v>
      </c>
      <c r="E11">
        <v>4</v>
      </c>
      <c r="F11" t="s">
        <v>116</v>
      </c>
      <c r="G11" t="s">
        <v>408</v>
      </c>
      <c r="H11" s="53">
        <v>1.298611111111111E-2</v>
      </c>
    </row>
    <row r="12" spans="2:8" x14ac:dyDescent="0.2">
      <c r="B12">
        <v>10</v>
      </c>
      <c r="D12" t="s">
        <v>417</v>
      </c>
      <c r="E12">
        <v>4</v>
      </c>
      <c r="F12" t="s">
        <v>197</v>
      </c>
      <c r="G12" t="s">
        <v>408</v>
      </c>
      <c r="H12" s="53">
        <v>1.2997685185185183E-2</v>
      </c>
    </row>
    <row r="13" spans="2:8" x14ac:dyDescent="0.2">
      <c r="B13">
        <v>11</v>
      </c>
      <c r="C13">
        <v>1</v>
      </c>
      <c r="D13" t="s">
        <v>418</v>
      </c>
      <c r="E13">
        <v>4</v>
      </c>
      <c r="F13" t="s">
        <v>79</v>
      </c>
      <c r="G13" t="s">
        <v>408</v>
      </c>
      <c r="H13" s="53">
        <v>1.3206018518518518E-2</v>
      </c>
    </row>
    <row r="14" spans="2:8" x14ac:dyDescent="0.2">
      <c r="B14">
        <v>12</v>
      </c>
      <c r="D14" t="s">
        <v>419</v>
      </c>
      <c r="E14">
        <v>4</v>
      </c>
      <c r="F14" t="s">
        <v>116</v>
      </c>
      <c r="G14" t="s">
        <v>408</v>
      </c>
      <c r="H14" s="53">
        <v>1.3217592592592593E-2</v>
      </c>
    </row>
    <row r="15" spans="2:8" x14ac:dyDescent="0.2">
      <c r="B15">
        <v>13</v>
      </c>
      <c r="D15" t="s">
        <v>420</v>
      </c>
      <c r="E15">
        <v>4</v>
      </c>
      <c r="F15" t="s">
        <v>108</v>
      </c>
      <c r="G15" t="s">
        <v>408</v>
      </c>
      <c r="H15" s="53">
        <v>1.3275462962962963E-2</v>
      </c>
    </row>
    <row r="16" spans="2:8" x14ac:dyDescent="0.2">
      <c r="B16">
        <v>14</v>
      </c>
      <c r="D16" t="s">
        <v>421</v>
      </c>
      <c r="E16">
        <v>4</v>
      </c>
      <c r="F16" t="s">
        <v>108</v>
      </c>
      <c r="G16" t="s">
        <v>408</v>
      </c>
      <c r="H16" s="53">
        <v>1.3368055555555557E-2</v>
      </c>
    </row>
    <row r="17" spans="2:8" x14ac:dyDescent="0.2">
      <c r="D17" t="s">
        <v>422</v>
      </c>
      <c r="E17">
        <v>5</v>
      </c>
      <c r="F17" t="s">
        <v>56</v>
      </c>
      <c r="G17" t="s">
        <v>408</v>
      </c>
      <c r="H17" t="s">
        <v>76</v>
      </c>
    </row>
    <row r="18" spans="2:8" x14ac:dyDescent="0.2">
      <c r="B18" s="52" t="s">
        <v>465</v>
      </c>
    </row>
    <row r="19" spans="2:8" x14ac:dyDescent="0.2">
      <c r="D19" s="52" t="s">
        <v>3</v>
      </c>
      <c r="E19" s="52" t="s">
        <v>4</v>
      </c>
      <c r="F19" s="52" t="s">
        <v>5</v>
      </c>
      <c r="G19" s="52" t="s">
        <v>6</v>
      </c>
      <c r="H19" s="52" t="s">
        <v>7</v>
      </c>
    </row>
    <row r="20" spans="2:8" x14ac:dyDescent="0.2">
      <c r="B20">
        <v>1</v>
      </c>
      <c r="D20" t="s">
        <v>423</v>
      </c>
      <c r="E20">
        <v>1</v>
      </c>
      <c r="F20" t="s">
        <v>116</v>
      </c>
      <c r="G20" t="s">
        <v>424</v>
      </c>
      <c r="H20" s="53">
        <v>1.0636574074074074E-2</v>
      </c>
    </row>
    <row r="21" spans="2:8" x14ac:dyDescent="0.2">
      <c r="B21">
        <v>2</v>
      </c>
      <c r="D21" t="s">
        <v>425</v>
      </c>
      <c r="E21">
        <v>2</v>
      </c>
      <c r="F21" t="s">
        <v>45</v>
      </c>
      <c r="G21" t="s">
        <v>424</v>
      </c>
      <c r="H21" s="53">
        <v>1.064814814814815E-2</v>
      </c>
    </row>
    <row r="22" spans="2:8" x14ac:dyDescent="0.2">
      <c r="B22">
        <v>3</v>
      </c>
      <c r="D22" t="s">
        <v>426</v>
      </c>
      <c r="E22">
        <v>2</v>
      </c>
      <c r="F22" t="s">
        <v>79</v>
      </c>
      <c r="G22" t="s">
        <v>424</v>
      </c>
      <c r="H22" s="53">
        <v>1.0810185185185185E-2</v>
      </c>
    </row>
    <row r="23" spans="2:8" x14ac:dyDescent="0.2">
      <c r="B23">
        <v>4</v>
      </c>
      <c r="D23" t="s">
        <v>427</v>
      </c>
      <c r="E23">
        <v>1</v>
      </c>
      <c r="F23" t="s">
        <v>48</v>
      </c>
      <c r="G23" t="s">
        <v>424</v>
      </c>
      <c r="H23" s="53">
        <v>1.1030092592592591E-2</v>
      </c>
    </row>
    <row r="24" spans="2:8" x14ac:dyDescent="0.2">
      <c r="B24">
        <v>5</v>
      </c>
      <c r="D24" t="s">
        <v>428</v>
      </c>
      <c r="E24">
        <v>3</v>
      </c>
      <c r="F24" t="s">
        <v>95</v>
      </c>
      <c r="G24" t="s">
        <v>424</v>
      </c>
      <c r="H24" s="53">
        <v>1.1435185185185185E-2</v>
      </c>
    </row>
    <row r="25" spans="2:8" x14ac:dyDescent="0.2">
      <c r="B25">
        <v>6</v>
      </c>
      <c r="D25" t="s">
        <v>429</v>
      </c>
      <c r="E25">
        <v>2</v>
      </c>
      <c r="F25" t="s">
        <v>35</v>
      </c>
      <c r="G25" t="s">
        <v>424</v>
      </c>
      <c r="H25" s="53">
        <v>1.1446759259259261E-2</v>
      </c>
    </row>
    <row r="26" spans="2:8" x14ac:dyDescent="0.2">
      <c r="B26">
        <v>7</v>
      </c>
      <c r="D26" t="s">
        <v>430</v>
      </c>
      <c r="E26">
        <v>2</v>
      </c>
      <c r="F26" t="s">
        <v>79</v>
      </c>
      <c r="G26" t="s">
        <v>424</v>
      </c>
      <c r="H26" s="53">
        <v>1.1458333333333334E-2</v>
      </c>
    </row>
    <row r="27" spans="2:8" x14ac:dyDescent="0.2">
      <c r="B27">
        <v>8</v>
      </c>
      <c r="D27" t="s">
        <v>431</v>
      </c>
      <c r="E27">
        <v>2</v>
      </c>
      <c r="F27" t="s">
        <v>35</v>
      </c>
      <c r="G27" t="s">
        <v>424</v>
      </c>
      <c r="H27" s="53">
        <v>1.1678240740740741E-2</v>
      </c>
    </row>
    <row r="28" spans="2:8" x14ac:dyDescent="0.2">
      <c r="B28">
        <v>9</v>
      </c>
      <c r="D28" t="s">
        <v>432</v>
      </c>
      <c r="E28">
        <v>3</v>
      </c>
      <c r="F28" t="s">
        <v>45</v>
      </c>
      <c r="G28" t="s">
        <v>424</v>
      </c>
      <c r="H28" s="53">
        <v>1.1689814814814814E-2</v>
      </c>
    </row>
    <row r="29" spans="2:8" x14ac:dyDescent="0.2">
      <c r="B29">
        <v>10</v>
      </c>
      <c r="D29" t="s">
        <v>433</v>
      </c>
      <c r="E29">
        <v>3</v>
      </c>
      <c r="F29" t="s">
        <v>143</v>
      </c>
      <c r="G29" t="s">
        <v>424</v>
      </c>
      <c r="H29" s="53">
        <v>1.1759259259259259E-2</v>
      </c>
    </row>
    <row r="30" spans="2:8" x14ac:dyDescent="0.2">
      <c r="B30">
        <v>11</v>
      </c>
      <c r="D30" t="s">
        <v>434</v>
      </c>
      <c r="E30">
        <v>2</v>
      </c>
      <c r="F30" t="s">
        <v>29</v>
      </c>
      <c r="G30" t="s">
        <v>424</v>
      </c>
      <c r="H30" s="53">
        <v>1.1770833333333333E-2</v>
      </c>
    </row>
    <row r="31" spans="2:8" x14ac:dyDescent="0.2">
      <c r="B31">
        <v>11</v>
      </c>
      <c r="D31" t="s">
        <v>435</v>
      </c>
      <c r="E31">
        <v>3</v>
      </c>
      <c r="F31" t="s">
        <v>38</v>
      </c>
      <c r="G31" t="s">
        <v>424</v>
      </c>
      <c r="H31" s="53">
        <v>1.1770833333333333E-2</v>
      </c>
    </row>
    <row r="32" spans="2:8" x14ac:dyDescent="0.2">
      <c r="B32">
        <v>13</v>
      </c>
      <c r="D32" t="s">
        <v>436</v>
      </c>
      <c r="E32">
        <v>2</v>
      </c>
      <c r="F32" t="s">
        <v>175</v>
      </c>
      <c r="G32" t="s">
        <v>424</v>
      </c>
      <c r="H32" s="53">
        <v>1.1851851851851851E-2</v>
      </c>
    </row>
    <row r="33" spans="2:8" x14ac:dyDescent="0.2">
      <c r="B33">
        <v>14</v>
      </c>
      <c r="D33" t="s">
        <v>437</v>
      </c>
      <c r="E33">
        <v>3</v>
      </c>
      <c r="F33" t="s">
        <v>149</v>
      </c>
      <c r="G33" t="s">
        <v>424</v>
      </c>
      <c r="H33" s="53">
        <v>1.1863425925925925E-2</v>
      </c>
    </row>
    <row r="34" spans="2:8" x14ac:dyDescent="0.2">
      <c r="B34">
        <v>15</v>
      </c>
      <c r="D34" t="s">
        <v>438</v>
      </c>
      <c r="E34">
        <v>3</v>
      </c>
      <c r="F34" t="s">
        <v>45</v>
      </c>
      <c r="G34" t="s">
        <v>424</v>
      </c>
      <c r="H34" s="53">
        <v>1.1990740740740739E-2</v>
      </c>
    </row>
    <row r="35" spans="2:8" x14ac:dyDescent="0.2">
      <c r="B35">
        <v>16</v>
      </c>
      <c r="D35" t="s">
        <v>439</v>
      </c>
      <c r="E35">
        <v>3</v>
      </c>
      <c r="F35" t="s">
        <v>95</v>
      </c>
      <c r="G35" t="s">
        <v>424</v>
      </c>
      <c r="H35" s="53">
        <v>1.2083333333333333E-2</v>
      </c>
    </row>
    <row r="36" spans="2:8" x14ac:dyDescent="0.2">
      <c r="B36">
        <v>17</v>
      </c>
      <c r="D36" t="s">
        <v>440</v>
      </c>
      <c r="E36">
        <v>3</v>
      </c>
      <c r="F36" t="s">
        <v>19</v>
      </c>
      <c r="G36" t="s">
        <v>424</v>
      </c>
      <c r="H36" s="53">
        <v>1.2094907407407408E-2</v>
      </c>
    </row>
    <row r="37" spans="2:8" x14ac:dyDescent="0.2">
      <c r="B37">
        <v>18</v>
      </c>
      <c r="D37" t="s">
        <v>441</v>
      </c>
      <c r="E37">
        <v>3</v>
      </c>
      <c r="F37" t="s">
        <v>116</v>
      </c>
      <c r="G37" t="s">
        <v>424</v>
      </c>
      <c r="H37" s="53">
        <v>1.2233796296296296E-2</v>
      </c>
    </row>
    <row r="38" spans="2:8" x14ac:dyDescent="0.2">
      <c r="B38">
        <v>19</v>
      </c>
      <c r="D38" t="s">
        <v>442</v>
      </c>
      <c r="E38">
        <v>3</v>
      </c>
      <c r="F38" t="s">
        <v>143</v>
      </c>
      <c r="G38" t="s">
        <v>424</v>
      </c>
      <c r="H38" s="53">
        <v>1.2442129629629629E-2</v>
      </c>
    </row>
    <row r="39" spans="2:8" x14ac:dyDescent="0.2">
      <c r="D39" t="s">
        <v>443</v>
      </c>
      <c r="E39">
        <v>3</v>
      </c>
      <c r="F39" t="s">
        <v>24</v>
      </c>
      <c r="G39" t="s">
        <v>424</v>
      </c>
      <c r="H39" t="s">
        <v>76</v>
      </c>
    </row>
    <row r="40" spans="2:8" x14ac:dyDescent="0.2">
      <c r="B40" s="52" t="s">
        <v>464</v>
      </c>
    </row>
    <row r="41" spans="2:8" x14ac:dyDescent="0.2">
      <c r="C41" s="52" t="s">
        <v>319</v>
      </c>
      <c r="D41" s="52" t="s">
        <v>3</v>
      </c>
      <c r="E41" s="52" t="s">
        <v>4</v>
      </c>
      <c r="F41" s="52" t="s">
        <v>5</v>
      </c>
      <c r="G41" s="52" t="s">
        <v>6</v>
      </c>
      <c r="H41" s="52" t="s">
        <v>7</v>
      </c>
    </row>
    <row r="42" spans="2:8" x14ac:dyDescent="0.2">
      <c r="B42">
        <v>1</v>
      </c>
      <c r="C42">
        <v>1</v>
      </c>
      <c r="D42" t="s">
        <v>407</v>
      </c>
      <c r="E42">
        <v>2</v>
      </c>
      <c r="F42" t="s">
        <v>45</v>
      </c>
      <c r="G42" t="s">
        <v>408</v>
      </c>
      <c r="H42" s="53">
        <v>1.1782407407407406E-2</v>
      </c>
    </row>
    <row r="43" spans="2:8" x14ac:dyDescent="0.2">
      <c r="B43">
        <v>2</v>
      </c>
      <c r="D43" t="s">
        <v>444</v>
      </c>
      <c r="E43">
        <v>2</v>
      </c>
      <c r="F43" t="s">
        <v>45</v>
      </c>
      <c r="G43" t="s">
        <v>85</v>
      </c>
      <c r="H43" s="53">
        <v>1.1793981481481482E-2</v>
      </c>
    </row>
    <row r="44" spans="2:8" x14ac:dyDescent="0.2">
      <c r="B44">
        <v>3</v>
      </c>
      <c r="C44">
        <v>2</v>
      </c>
      <c r="D44" t="s">
        <v>445</v>
      </c>
      <c r="E44">
        <v>3</v>
      </c>
      <c r="F44" t="s">
        <v>48</v>
      </c>
      <c r="G44" t="s">
        <v>87</v>
      </c>
      <c r="H44" s="53">
        <v>1.1956018518518517E-2</v>
      </c>
    </row>
    <row r="45" spans="2:8" x14ac:dyDescent="0.2">
      <c r="B45">
        <v>4</v>
      </c>
      <c r="D45" t="s">
        <v>446</v>
      </c>
      <c r="E45">
        <v>2</v>
      </c>
      <c r="F45" t="s">
        <v>29</v>
      </c>
      <c r="G45" t="s">
        <v>85</v>
      </c>
      <c r="H45" s="53">
        <v>1.1967592592592592E-2</v>
      </c>
    </row>
    <row r="46" spans="2:8" x14ac:dyDescent="0.2">
      <c r="B46">
        <v>5</v>
      </c>
      <c r="C46">
        <v>3</v>
      </c>
      <c r="D46" t="s">
        <v>447</v>
      </c>
      <c r="E46">
        <v>3</v>
      </c>
      <c r="F46" t="s">
        <v>45</v>
      </c>
      <c r="G46" t="s">
        <v>87</v>
      </c>
      <c r="H46" s="53">
        <v>1.2002314814814815E-2</v>
      </c>
    </row>
    <row r="47" spans="2:8" x14ac:dyDescent="0.2">
      <c r="B47">
        <v>6</v>
      </c>
      <c r="C47">
        <v>4</v>
      </c>
      <c r="D47" t="s">
        <v>448</v>
      </c>
      <c r="E47">
        <v>3</v>
      </c>
      <c r="F47" t="s">
        <v>48</v>
      </c>
      <c r="G47" t="s">
        <v>87</v>
      </c>
      <c r="H47" s="53">
        <v>1.2222222222222223E-2</v>
      </c>
    </row>
    <row r="48" spans="2:8" x14ac:dyDescent="0.2">
      <c r="B48">
        <v>7</v>
      </c>
      <c r="D48" t="s">
        <v>449</v>
      </c>
      <c r="E48">
        <v>2</v>
      </c>
      <c r="F48" t="s">
        <v>19</v>
      </c>
      <c r="G48" t="s">
        <v>87</v>
      </c>
      <c r="H48" s="53">
        <v>1.2395833333333335E-2</v>
      </c>
    </row>
    <row r="49" spans="2:8" x14ac:dyDescent="0.2">
      <c r="B49">
        <v>8</v>
      </c>
      <c r="D49" t="s">
        <v>450</v>
      </c>
      <c r="E49">
        <v>3</v>
      </c>
      <c r="F49" t="s">
        <v>35</v>
      </c>
      <c r="G49" t="s">
        <v>87</v>
      </c>
      <c r="H49" s="53">
        <v>1.2499999999999999E-2</v>
      </c>
    </row>
    <row r="50" spans="2:8" x14ac:dyDescent="0.2">
      <c r="B50">
        <v>9</v>
      </c>
      <c r="C50">
        <v>5</v>
      </c>
      <c r="D50" t="s">
        <v>451</v>
      </c>
      <c r="E50">
        <v>4</v>
      </c>
      <c r="F50" t="s">
        <v>108</v>
      </c>
      <c r="G50" t="s">
        <v>87</v>
      </c>
      <c r="H50" s="53">
        <v>1.2777777777777777E-2</v>
      </c>
    </row>
    <row r="51" spans="2:8" x14ac:dyDescent="0.2">
      <c r="B51">
        <v>10</v>
      </c>
      <c r="D51" t="s">
        <v>452</v>
      </c>
      <c r="E51">
        <v>3</v>
      </c>
      <c r="F51" t="s">
        <v>48</v>
      </c>
      <c r="G51" t="s">
        <v>87</v>
      </c>
      <c r="H51" s="53">
        <v>1.283564814814815E-2</v>
      </c>
    </row>
    <row r="52" spans="2:8" x14ac:dyDescent="0.2">
      <c r="B52">
        <v>11</v>
      </c>
      <c r="C52">
        <v>6</v>
      </c>
      <c r="D52" t="s">
        <v>453</v>
      </c>
      <c r="E52">
        <v>4</v>
      </c>
      <c r="F52" t="s">
        <v>48</v>
      </c>
      <c r="G52" t="s">
        <v>87</v>
      </c>
      <c r="H52" s="53">
        <v>1.3715277777777778E-2</v>
      </c>
    </row>
    <row r="54" spans="2:8" x14ac:dyDescent="0.2">
      <c r="B54" s="52" t="s">
        <v>460</v>
      </c>
    </row>
    <row r="55" spans="2:8" x14ac:dyDescent="0.2">
      <c r="B55" s="52" t="s">
        <v>2</v>
      </c>
      <c r="C55" s="52" t="s">
        <v>320</v>
      </c>
      <c r="D55" s="52" t="s">
        <v>3</v>
      </c>
      <c r="E55" s="52" t="s">
        <v>4</v>
      </c>
      <c r="F55" s="52" t="s">
        <v>5</v>
      </c>
      <c r="G55" s="52" t="s">
        <v>6</v>
      </c>
      <c r="H55" s="52" t="s">
        <v>7</v>
      </c>
    </row>
    <row r="56" spans="2:8" x14ac:dyDescent="0.2">
      <c r="B56">
        <v>1</v>
      </c>
      <c r="D56" t="s">
        <v>454</v>
      </c>
      <c r="E56">
        <v>4</v>
      </c>
      <c r="F56" t="s">
        <v>455</v>
      </c>
      <c r="G56" t="s">
        <v>456</v>
      </c>
      <c r="H56" s="53">
        <v>1.2488425925925925E-2</v>
      </c>
    </row>
    <row r="57" spans="2:8" x14ac:dyDescent="0.2">
      <c r="B57">
        <v>2</v>
      </c>
      <c r="C57">
        <v>1</v>
      </c>
      <c r="D57" t="s">
        <v>457</v>
      </c>
      <c r="E57">
        <v>3</v>
      </c>
      <c r="F57" t="s">
        <v>29</v>
      </c>
      <c r="G57" t="s">
        <v>218</v>
      </c>
      <c r="H57" s="53">
        <v>1.3287037037037036E-2</v>
      </c>
    </row>
    <row r="58" spans="2:8" x14ac:dyDescent="0.2">
      <c r="B58">
        <v>3</v>
      </c>
      <c r="C58">
        <v>2</v>
      </c>
      <c r="D58" t="s">
        <v>458</v>
      </c>
      <c r="E58">
        <v>5</v>
      </c>
      <c r="F58" t="s">
        <v>29</v>
      </c>
      <c r="G58" t="s">
        <v>218</v>
      </c>
      <c r="H58" s="53">
        <v>1.3819444444444445E-2</v>
      </c>
    </row>
    <row r="59" spans="2:8" x14ac:dyDescent="0.2">
      <c r="B59">
        <v>4</v>
      </c>
      <c r="C59">
        <v>3</v>
      </c>
      <c r="D59" t="s">
        <v>459</v>
      </c>
      <c r="E59">
        <v>5</v>
      </c>
      <c r="F59" t="s">
        <v>29</v>
      </c>
      <c r="G59" t="s">
        <v>218</v>
      </c>
      <c r="H59" s="53">
        <v>1.4293981481481482E-2</v>
      </c>
    </row>
    <row r="61" spans="2:8" x14ac:dyDescent="0.2">
      <c r="B61" s="52" t="s">
        <v>463</v>
      </c>
    </row>
    <row r="63" spans="2:8" x14ac:dyDescent="0.2">
      <c r="B63" s="52" t="s">
        <v>2</v>
      </c>
      <c r="C63" s="52" t="s">
        <v>320</v>
      </c>
      <c r="D63" s="52" t="s">
        <v>3</v>
      </c>
      <c r="E63" s="52" t="s">
        <v>4</v>
      </c>
      <c r="F63" s="52" t="s">
        <v>5</v>
      </c>
      <c r="G63" s="52" t="s">
        <v>6</v>
      </c>
      <c r="H63" s="52" t="s">
        <v>7</v>
      </c>
    </row>
    <row r="64" spans="2:8" x14ac:dyDescent="0.2">
      <c r="B64">
        <v>1</v>
      </c>
      <c r="D64" t="s">
        <v>461</v>
      </c>
      <c r="E64">
        <v>6</v>
      </c>
      <c r="F64" t="s">
        <v>116</v>
      </c>
      <c r="G64" t="s">
        <v>462</v>
      </c>
      <c r="H64" s="53">
        <v>1.4108796296296295E-2</v>
      </c>
    </row>
    <row r="66" spans="2:8" x14ac:dyDescent="0.2">
      <c r="B66" s="52" t="s">
        <v>485</v>
      </c>
    </row>
    <row r="67" spans="2:8" x14ac:dyDescent="0.2">
      <c r="B67" s="52" t="s">
        <v>2</v>
      </c>
      <c r="C67" s="52" t="s">
        <v>320</v>
      </c>
      <c r="D67" s="52" t="s">
        <v>3</v>
      </c>
      <c r="E67" s="52" t="s">
        <v>4</v>
      </c>
      <c r="F67" s="52" t="s">
        <v>5</v>
      </c>
      <c r="G67" s="52" t="s">
        <v>6</v>
      </c>
      <c r="H67" s="52" t="s">
        <v>7</v>
      </c>
    </row>
    <row r="68" spans="2:8" x14ac:dyDescent="0.2">
      <c r="B68">
        <v>1</v>
      </c>
      <c r="D68" t="s">
        <v>467</v>
      </c>
      <c r="E68">
        <v>1</v>
      </c>
      <c r="F68" t="s">
        <v>19</v>
      </c>
      <c r="G68" t="s">
        <v>20</v>
      </c>
      <c r="H68" s="53">
        <v>1.0300925925925927E-2</v>
      </c>
    </row>
    <row r="69" spans="2:8" x14ac:dyDescent="0.2">
      <c r="B69">
        <v>2</v>
      </c>
      <c r="D69" t="s">
        <v>468</v>
      </c>
      <c r="E69">
        <v>1</v>
      </c>
      <c r="F69" t="s">
        <v>19</v>
      </c>
      <c r="G69" t="s">
        <v>20</v>
      </c>
      <c r="H69" s="53">
        <v>1.0405092592592593E-2</v>
      </c>
    </row>
    <row r="70" spans="2:8" x14ac:dyDescent="0.2">
      <c r="B70">
        <v>3</v>
      </c>
      <c r="D70" t="s">
        <v>469</v>
      </c>
      <c r="E70">
        <v>1</v>
      </c>
      <c r="F70" t="s">
        <v>470</v>
      </c>
      <c r="G70" t="s">
        <v>20</v>
      </c>
      <c r="H70" s="53">
        <v>1.0532407407407407E-2</v>
      </c>
    </row>
    <row r="71" spans="2:8" x14ac:dyDescent="0.2">
      <c r="B71">
        <v>4</v>
      </c>
      <c r="C71">
        <v>1</v>
      </c>
      <c r="D71" t="s">
        <v>471</v>
      </c>
      <c r="E71">
        <v>1</v>
      </c>
      <c r="F71" t="s">
        <v>24</v>
      </c>
      <c r="G71" t="s">
        <v>20</v>
      </c>
      <c r="H71" s="53">
        <v>1.0543981481481481E-2</v>
      </c>
    </row>
    <row r="72" spans="2:8" x14ac:dyDescent="0.2">
      <c r="B72">
        <v>5</v>
      </c>
      <c r="C72">
        <v>2</v>
      </c>
      <c r="D72" t="s">
        <v>472</v>
      </c>
      <c r="E72">
        <v>1</v>
      </c>
      <c r="F72" t="s">
        <v>38</v>
      </c>
      <c r="G72" t="s">
        <v>20</v>
      </c>
      <c r="H72" s="53">
        <v>1.0555555555555554E-2</v>
      </c>
    </row>
    <row r="73" spans="2:8" x14ac:dyDescent="0.2">
      <c r="B73">
        <v>6</v>
      </c>
      <c r="D73" t="s">
        <v>473</v>
      </c>
      <c r="E73">
        <v>1</v>
      </c>
      <c r="F73" t="s">
        <v>32</v>
      </c>
      <c r="G73" t="s">
        <v>20</v>
      </c>
      <c r="H73" s="53">
        <v>1.0613425925925927E-2</v>
      </c>
    </row>
    <row r="74" spans="2:8" x14ac:dyDescent="0.2">
      <c r="B74">
        <v>7</v>
      </c>
      <c r="C74">
        <v>3</v>
      </c>
      <c r="D74" t="s">
        <v>474</v>
      </c>
      <c r="E74">
        <v>1</v>
      </c>
      <c r="F74" t="s">
        <v>19</v>
      </c>
      <c r="G74" t="s">
        <v>20</v>
      </c>
      <c r="H74" s="53">
        <v>1.0763888888888891E-2</v>
      </c>
    </row>
    <row r="75" spans="2:8" x14ac:dyDescent="0.2">
      <c r="B75">
        <v>8</v>
      </c>
      <c r="C75">
        <v>4</v>
      </c>
      <c r="D75" t="s">
        <v>475</v>
      </c>
      <c r="E75">
        <v>1</v>
      </c>
      <c r="F75" t="s">
        <v>38</v>
      </c>
      <c r="G75" t="s">
        <v>20</v>
      </c>
      <c r="H75" s="53">
        <v>1.0810185185185185E-2</v>
      </c>
    </row>
    <row r="76" spans="2:8" x14ac:dyDescent="0.2">
      <c r="B76">
        <v>9</v>
      </c>
      <c r="D76" t="s">
        <v>476</v>
      </c>
      <c r="E76">
        <v>1</v>
      </c>
      <c r="F76" t="s">
        <v>19</v>
      </c>
      <c r="G76" t="s">
        <v>20</v>
      </c>
      <c r="H76" s="53">
        <v>1.0844907407407407E-2</v>
      </c>
    </row>
    <row r="77" spans="2:8" x14ac:dyDescent="0.2">
      <c r="B77">
        <v>10</v>
      </c>
      <c r="C77">
        <v>5</v>
      </c>
      <c r="D77" t="s">
        <v>477</v>
      </c>
      <c r="E77">
        <v>2</v>
      </c>
      <c r="F77" t="s">
        <v>38</v>
      </c>
      <c r="G77" t="s">
        <v>20</v>
      </c>
      <c r="H77" s="53">
        <v>1.0856481481481481E-2</v>
      </c>
    </row>
    <row r="78" spans="2:8" x14ac:dyDescent="0.2">
      <c r="B78">
        <v>11</v>
      </c>
      <c r="D78" t="s">
        <v>478</v>
      </c>
      <c r="E78">
        <v>2</v>
      </c>
      <c r="F78" t="s">
        <v>48</v>
      </c>
      <c r="G78" t="s">
        <v>20</v>
      </c>
      <c r="H78" s="53">
        <v>1.0960648148148148E-2</v>
      </c>
    </row>
    <row r="79" spans="2:8" x14ac:dyDescent="0.2">
      <c r="B79">
        <v>12</v>
      </c>
      <c r="C79">
        <v>6</v>
      </c>
      <c r="D79" t="s">
        <v>479</v>
      </c>
      <c r="E79">
        <v>1</v>
      </c>
      <c r="F79" t="s">
        <v>19</v>
      </c>
      <c r="G79" t="s">
        <v>20</v>
      </c>
      <c r="H79" s="53">
        <v>1.0972222222222223E-2</v>
      </c>
    </row>
    <row r="80" spans="2:8" x14ac:dyDescent="0.2">
      <c r="B80">
        <v>13</v>
      </c>
      <c r="D80" t="s">
        <v>480</v>
      </c>
      <c r="E80">
        <v>1</v>
      </c>
      <c r="F80" t="s">
        <v>35</v>
      </c>
      <c r="G80" t="s">
        <v>20</v>
      </c>
      <c r="H80" s="53">
        <v>1.136574074074074E-2</v>
      </c>
    </row>
    <row r="81" spans="2:8" x14ac:dyDescent="0.2">
      <c r="B81">
        <v>14</v>
      </c>
      <c r="C81">
        <v>7</v>
      </c>
      <c r="D81" t="s">
        <v>481</v>
      </c>
      <c r="E81">
        <v>2</v>
      </c>
      <c r="F81" t="s">
        <v>482</v>
      </c>
      <c r="G81" t="s">
        <v>20</v>
      </c>
      <c r="H81" s="53">
        <v>1.1388888888888888E-2</v>
      </c>
    </row>
    <row r="82" spans="2:8" x14ac:dyDescent="0.2">
      <c r="B82">
        <v>15</v>
      </c>
      <c r="C82">
        <v>8</v>
      </c>
      <c r="D82" t="s">
        <v>483</v>
      </c>
      <c r="E82">
        <v>2</v>
      </c>
      <c r="F82" t="s">
        <v>38</v>
      </c>
      <c r="G82" t="s">
        <v>20</v>
      </c>
      <c r="H82" s="53">
        <v>1.1956018518518517E-2</v>
      </c>
    </row>
    <row r="83" spans="2:8" x14ac:dyDescent="0.2">
      <c r="B83">
        <v>16</v>
      </c>
      <c r="D83" t="s">
        <v>484</v>
      </c>
      <c r="E83">
        <v>2</v>
      </c>
      <c r="F83" t="s">
        <v>19</v>
      </c>
      <c r="G83" t="s">
        <v>20</v>
      </c>
      <c r="H83" s="53">
        <v>1.2048611111111112E-2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E34" sqref="E34"/>
    </sheetView>
  </sheetViews>
  <sheetFormatPr baseColWidth="10" defaultColWidth="8.83203125" defaultRowHeight="15" x14ac:dyDescent="0.2"/>
  <sheetData>
    <row r="2" spans="1:6" s="51" customFormat="1" x14ac:dyDescent="0.2">
      <c r="C2" s="159" t="s">
        <v>399</v>
      </c>
      <c r="D2" s="159"/>
      <c r="E2" s="159"/>
    </row>
    <row r="3" spans="1:6" ht="30" x14ac:dyDescent="0.2">
      <c r="A3" s="3"/>
      <c r="B3" s="4" t="s">
        <v>219</v>
      </c>
      <c r="C3" s="4" t="s">
        <v>397</v>
      </c>
      <c r="D3" s="4" t="s">
        <v>398</v>
      </c>
      <c r="E3" s="10" t="s">
        <v>401</v>
      </c>
      <c r="F3" s="10" t="s">
        <v>402</v>
      </c>
    </row>
    <row r="4" spans="1:6" x14ac:dyDescent="0.2">
      <c r="A4" s="2" t="s">
        <v>227</v>
      </c>
      <c r="B4" s="5">
        <v>29.8</v>
      </c>
      <c r="C4" s="6">
        <v>0</v>
      </c>
      <c r="D4" s="6">
        <v>0.33333333333333331</v>
      </c>
      <c r="E4" s="5">
        <v>0</v>
      </c>
      <c r="F4" s="6">
        <f>AVERAGE(C4:E4)</f>
        <v>0.1111111111111111</v>
      </c>
    </row>
    <row r="5" spans="1:6" x14ac:dyDescent="0.2">
      <c r="A5" s="2" t="s">
        <v>228</v>
      </c>
      <c r="B5" s="5">
        <v>26.2</v>
      </c>
      <c r="C5" s="6">
        <v>6.333333333333333</v>
      </c>
      <c r="D5" s="6">
        <v>8</v>
      </c>
      <c r="E5" s="5">
        <v>9</v>
      </c>
      <c r="F5" s="6">
        <f t="shared" ref="F5:F23" si="0">AVERAGE(C5:E5)</f>
        <v>7.7777777777777777</v>
      </c>
    </row>
    <row r="6" spans="1:6" x14ac:dyDescent="0.2">
      <c r="A6" s="2" t="s">
        <v>229</v>
      </c>
      <c r="B6" s="5">
        <v>26.2</v>
      </c>
      <c r="C6" s="6">
        <v>1</v>
      </c>
      <c r="D6" s="6">
        <v>2</v>
      </c>
      <c r="E6" s="6">
        <v>1.6666666666666667</v>
      </c>
      <c r="F6" s="6">
        <f t="shared" si="0"/>
        <v>1.5555555555555556</v>
      </c>
    </row>
    <row r="7" spans="1:6" x14ac:dyDescent="0.2">
      <c r="A7" s="2" t="s">
        <v>230</v>
      </c>
      <c r="B7" s="5">
        <v>22.6</v>
      </c>
      <c r="C7" s="6">
        <v>8.3333333333333339</v>
      </c>
      <c r="D7" s="6">
        <v>9</v>
      </c>
      <c r="E7" s="6">
        <v>8.6666666666666661</v>
      </c>
      <c r="F7" s="6">
        <f t="shared" si="0"/>
        <v>8.6666666666666661</v>
      </c>
    </row>
    <row r="8" spans="1:6" x14ac:dyDescent="0.2">
      <c r="A8" s="2" t="s">
        <v>231</v>
      </c>
      <c r="B8" s="5">
        <v>22.6</v>
      </c>
      <c r="C8" s="6">
        <v>1.3333333333333333</v>
      </c>
      <c r="D8" s="6">
        <v>4</v>
      </c>
      <c r="E8" s="6">
        <v>4</v>
      </c>
      <c r="F8" s="6">
        <f t="shared" si="0"/>
        <v>3.1111111111111107</v>
      </c>
    </row>
    <row r="9" spans="1:6" x14ac:dyDescent="0.2">
      <c r="A9" s="2" t="s">
        <v>232</v>
      </c>
      <c r="B9" s="5">
        <v>19</v>
      </c>
      <c r="C9" s="6">
        <v>10.333333333333334</v>
      </c>
      <c r="D9" s="6">
        <v>12.333333333333334</v>
      </c>
      <c r="E9" s="6">
        <v>10</v>
      </c>
      <c r="F9" s="6">
        <f t="shared" si="0"/>
        <v>10.888888888888891</v>
      </c>
    </row>
    <row r="10" spans="1:6" x14ac:dyDescent="0.2">
      <c r="A10" s="2" t="s">
        <v>233</v>
      </c>
      <c r="B10" s="5">
        <v>26.2</v>
      </c>
      <c r="C10" s="6">
        <v>7</v>
      </c>
      <c r="D10" s="6">
        <v>10</v>
      </c>
      <c r="E10" s="6">
        <v>8</v>
      </c>
      <c r="F10" s="6">
        <f t="shared" si="0"/>
        <v>8.3333333333333339</v>
      </c>
    </row>
    <row r="11" spans="1:6" x14ac:dyDescent="0.2">
      <c r="A11" s="2" t="s">
        <v>234</v>
      </c>
      <c r="B11" s="5">
        <v>22.6</v>
      </c>
      <c r="C11" s="6">
        <v>9.3333333333333339</v>
      </c>
      <c r="D11" s="6">
        <v>11.666666666666666</v>
      </c>
      <c r="E11" s="6">
        <v>9</v>
      </c>
      <c r="F11" s="6">
        <f t="shared" si="0"/>
        <v>10</v>
      </c>
    </row>
    <row r="12" spans="1:6" x14ac:dyDescent="0.2">
      <c r="A12" s="2" t="s">
        <v>235</v>
      </c>
      <c r="B12" s="5">
        <v>15.4</v>
      </c>
      <c r="C12" s="6">
        <v>18.333333333333332</v>
      </c>
      <c r="D12" s="6">
        <v>18.333333333333332</v>
      </c>
      <c r="E12" s="6">
        <v>16.666666666666668</v>
      </c>
      <c r="F12" s="6">
        <f t="shared" si="0"/>
        <v>17.777777777777775</v>
      </c>
    </row>
    <row r="13" spans="1:6" x14ac:dyDescent="0.2">
      <c r="A13" s="2" t="s">
        <v>236</v>
      </c>
      <c r="B13" s="5"/>
      <c r="C13" s="6"/>
      <c r="D13" s="6"/>
      <c r="E13" s="6"/>
      <c r="F13" s="6"/>
    </row>
    <row r="14" spans="1:6" x14ac:dyDescent="0.2">
      <c r="A14" s="2" t="s">
        <v>237</v>
      </c>
      <c r="B14" s="5">
        <v>19</v>
      </c>
      <c r="C14" s="6">
        <v>12.666666666666666</v>
      </c>
      <c r="D14" s="6">
        <v>13</v>
      </c>
      <c r="E14" s="6">
        <v>15.333333333333334</v>
      </c>
      <c r="F14" s="6">
        <f t="shared" si="0"/>
        <v>13.666666666666666</v>
      </c>
    </row>
    <row r="15" spans="1:6" x14ac:dyDescent="0.2">
      <c r="A15" s="2" t="s">
        <v>238</v>
      </c>
      <c r="B15" s="5">
        <v>11.8</v>
      </c>
      <c r="C15" s="6">
        <v>23</v>
      </c>
      <c r="D15" s="6">
        <v>24.333333333333332</v>
      </c>
      <c r="E15" s="6">
        <v>21.666666666666668</v>
      </c>
      <c r="F15" s="6">
        <f t="shared" si="0"/>
        <v>23</v>
      </c>
    </row>
    <row r="16" spans="1:6" x14ac:dyDescent="0.2">
      <c r="A16" s="2"/>
      <c r="B16" s="5"/>
      <c r="C16" s="6"/>
      <c r="D16" s="6"/>
      <c r="E16" s="6"/>
      <c r="F16" s="6"/>
    </row>
    <row r="17" spans="1:6" x14ac:dyDescent="0.2">
      <c r="A17" s="2" t="s">
        <v>239</v>
      </c>
      <c r="B17" s="5">
        <v>29.8</v>
      </c>
      <c r="C17" s="6">
        <v>0</v>
      </c>
      <c r="D17" s="6">
        <v>0</v>
      </c>
      <c r="E17" s="6">
        <v>0</v>
      </c>
      <c r="F17" s="6">
        <f t="shared" si="0"/>
        <v>0</v>
      </c>
    </row>
    <row r="18" spans="1:6" x14ac:dyDescent="0.2">
      <c r="A18" s="2" t="s">
        <v>240</v>
      </c>
      <c r="B18" s="5">
        <v>26.2</v>
      </c>
      <c r="C18" s="6">
        <v>8</v>
      </c>
      <c r="D18" s="6">
        <v>8</v>
      </c>
      <c r="E18" s="6">
        <v>5.666666666666667</v>
      </c>
      <c r="F18" s="6">
        <f t="shared" si="0"/>
        <v>7.2222222222222223</v>
      </c>
    </row>
    <row r="19" spans="1:6" x14ac:dyDescent="0.2">
      <c r="A19" s="2" t="s">
        <v>241</v>
      </c>
      <c r="B19" s="5">
        <v>22.6</v>
      </c>
      <c r="C19" s="6">
        <v>3</v>
      </c>
      <c r="D19" s="6">
        <v>4</v>
      </c>
      <c r="E19" s="6">
        <v>3</v>
      </c>
      <c r="F19" s="6">
        <f t="shared" si="0"/>
        <v>3.3333333333333335</v>
      </c>
    </row>
    <row r="20" spans="1:6" x14ac:dyDescent="0.2">
      <c r="A20" s="2" t="s">
        <v>242</v>
      </c>
      <c r="B20" s="5">
        <v>19</v>
      </c>
      <c r="C20" s="6">
        <v>11.666666666666666</v>
      </c>
      <c r="D20" s="6">
        <v>9.6666666666666661</v>
      </c>
      <c r="E20" s="6">
        <v>10.333333333333334</v>
      </c>
      <c r="F20" s="6">
        <f t="shared" si="0"/>
        <v>10.555555555555555</v>
      </c>
    </row>
    <row r="21" spans="1:6" x14ac:dyDescent="0.2">
      <c r="A21" s="2" t="s">
        <v>243</v>
      </c>
      <c r="B21" s="5">
        <v>26.2</v>
      </c>
      <c r="C21" s="6">
        <v>10</v>
      </c>
      <c r="D21" s="6">
        <v>8</v>
      </c>
      <c r="E21" s="6">
        <v>6.333333333333333</v>
      </c>
      <c r="F21" s="6">
        <f t="shared" si="0"/>
        <v>8.1111111111111107</v>
      </c>
    </row>
    <row r="22" spans="1:6" x14ac:dyDescent="0.2">
      <c r="A22" s="2" t="s">
        <v>244</v>
      </c>
      <c r="B22" s="5"/>
      <c r="C22" s="97"/>
      <c r="D22" s="97"/>
      <c r="E22" s="6"/>
      <c r="F22" s="6"/>
    </row>
    <row r="23" spans="1:6" x14ac:dyDescent="0.2">
      <c r="A23" s="2" t="s">
        <v>245</v>
      </c>
      <c r="B23" s="5">
        <v>19</v>
      </c>
      <c r="C23" s="6">
        <v>14.666666666666666</v>
      </c>
      <c r="D23" s="6">
        <v>12.666666666666666</v>
      </c>
      <c r="E23" s="6"/>
      <c r="F23" s="6">
        <f t="shared" si="0"/>
        <v>13.666666666666666</v>
      </c>
    </row>
    <row r="24" spans="1:6" x14ac:dyDescent="0.2">
      <c r="A24" s="2" t="s">
        <v>246</v>
      </c>
      <c r="B24" s="5"/>
      <c r="C24" s="97"/>
      <c r="D24" s="97"/>
      <c r="E24" s="6"/>
      <c r="F24" s="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workbookViewId="0">
      <selection activeCell="J29" sqref="J29"/>
    </sheetView>
  </sheetViews>
  <sheetFormatPr baseColWidth="10" defaultColWidth="8.83203125" defaultRowHeight="15" x14ac:dyDescent="0.2"/>
  <cols>
    <col min="4" max="6" width="11.33203125" style="49" bestFit="1" customWidth="1"/>
    <col min="7" max="9" width="12.5" style="49" bestFit="1" customWidth="1"/>
    <col min="10" max="12" width="11.33203125" style="49" bestFit="1" customWidth="1"/>
    <col min="16" max="16" width="12.83203125" customWidth="1"/>
  </cols>
  <sheetData>
    <row r="2" spans="2:17" ht="45" x14ac:dyDescent="0.2">
      <c r="B2" s="3"/>
      <c r="C2" s="4" t="s">
        <v>219</v>
      </c>
      <c r="D2" s="44" t="s">
        <v>220</v>
      </c>
      <c r="E2" s="44" t="s">
        <v>221</v>
      </c>
      <c r="F2" s="44" t="s">
        <v>222</v>
      </c>
      <c r="G2" s="44" t="s">
        <v>223</v>
      </c>
      <c r="H2" s="44" t="s">
        <v>223</v>
      </c>
      <c r="I2" s="44" t="s">
        <v>223</v>
      </c>
      <c r="J2" s="44" t="s">
        <v>224</v>
      </c>
      <c r="K2" s="44" t="s">
        <v>224</v>
      </c>
      <c r="L2" s="44" t="s">
        <v>224</v>
      </c>
      <c r="M2" s="4" t="s">
        <v>11</v>
      </c>
      <c r="N2" s="4" t="s">
        <v>11</v>
      </c>
      <c r="O2" s="4" t="s">
        <v>11</v>
      </c>
      <c r="P2" s="4" t="s">
        <v>225</v>
      </c>
      <c r="Q2" s="10" t="s">
        <v>226</v>
      </c>
    </row>
    <row r="3" spans="2:17" x14ac:dyDescent="0.2">
      <c r="B3" s="2" t="s">
        <v>227</v>
      </c>
      <c r="C3" s="5">
        <v>29.8</v>
      </c>
      <c r="D3" s="45">
        <v>8.7071759259259252E-2</v>
      </c>
      <c r="E3" s="45">
        <v>8.7083333333333332E-2</v>
      </c>
      <c r="F3" s="45">
        <v>8.9560185185185173E-2</v>
      </c>
      <c r="G3" s="45">
        <f>SUM(D3/$C3)</f>
        <v>2.921871116082525E-3</v>
      </c>
      <c r="H3" s="45">
        <f>SUM(E3/$C3)</f>
        <v>2.9222595078299777E-3</v>
      </c>
      <c r="I3" s="45">
        <f>SUM(F3/$C3)</f>
        <v>3.0053753417847375E-3</v>
      </c>
      <c r="J3" s="46">
        <f>SUM(G3*$C$3)</f>
        <v>8.7071759259259252E-2</v>
      </c>
      <c r="K3" s="46">
        <f>SUM(H3*$C$3)</f>
        <v>8.7083333333333332E-2</v>
      </c>
      <c r="L3" s="46">
        <f>SUM(I3*$C$3)</f>
        <v>8.9560185185185173E-2</v>
      </c>
      <c r="M3" s="5">
        <v>0</v>
      </c>
      <c r="N3" s="5">
        <v>0</v>
      </c>
      <c r="O3" s="5">
        <v>1</v>
      </c>
      <c r="P3" s="6">
        <f>AVERAGE(M3:O3)</f>
        <v>0.33333333333333331</v>
      </c>
      <c r="Q3" s="5">
        <v>0</v>
      </c>
    </row>
    <row r="4" spans="2:17" x14ac:dyDescent="0.2">
      <c r="B4" s="2" t="s">
        <v>228</v>
      </c>
      <c r="C4" s="5">
        <v>26.2</v>
      </c>
      <c r="D4" s="45">
        <v>8.7465277777777781E-2</v>
      </c>
      <c r="E4" s="45">
        <v>8.7627314814814825E-2</v>
      </c>
      <c r="F4" s="45">
        <v>8.7685185185185185E-2</v>
      </c>
      <c r="G4" s="45">
        <f t="shared" ref="G4:G20" si="0">SUM(D4/$C4)</f>
        <v>3.3383693808312132E-3</v>
      </c>
      <c r="H4" s="45">
        <f t="shared" ref="H4:H20" si="1">SUM(E4/$C4)</f>
        <v>3.3445540005654513E-3</v>
      </c>
      <c r="I4" s="45">
        <f t="shared" ref="I4:I20" si="2">SUM(F4/$C4)</f>
        <v>3.3467627933276788E-3</v>
      </c>
      <c r="J4" s="46">
        <f t="shared" ref="J4:J20" si="3">SUM(G4*$C$3)</f>
        <v>9.948340754877015E-2</v>
      </c>
      <c r="K4" s="46">
        <f t="shared" ref="K4:K20" si="4">SUM(H4*$C$3)</f>
        <v>9.9667709216850447E-2</v>
      </c>
      <c r="L4" s="46">
        <f t="shared" ref="L4:L20" si="5">SUM(I4*$C$3)</f>
        <v>9.9733531241164824E-2</v>
      </c>
      <c r="M4" s="5">
        <v>8</v>
      </c>
      <c r="N4" s="5">
        <v>8</v>
      </c>
      <c r="O4" s="5">
        <v>8</v>
      </c>
      <c r="P4" s="6">
        <f t="shared" ref="P4:P22" si="6">AVERAGE(M4:O4)</f>
        <v>8</v>
      </c>
      <c r="Q4" s="5">
        <v>9</v>
      </c>
    </row>
    <row r="5" spans="2:17" x14ac:dyDescent="0.2">
      <c r="B5" s="2" t="s">
        <v>229</v>
      </c>
      <c r="C5" s="5">
        <v>26.2</v>
      </c>
      <c r="D5" s="45">
        <v>7.9814814814814811E-2</v>
      </c>
      <c r="E5" s="45">
        <v>7.9861111111111105E-2</v>
      </c>
      <c r="F5" s="45">
        <v>7.993055555555556E-2</v>
      </c>
      <c r="G5" s="45">
        <f t="shared" si="0"/>
        <v>3.0463669776646875E-3</v>
      </c>
      <c r="H5" s="45">
        <f t="shared" si="1"/>
        <v>3.0481340118744698E-3</v>
      </c>
      <c r="I5" s="45">
        <f t="shared" si="2"/>
        <v>3.0507845631891437E-3</v>
      </c>
      <c r="J5" s="46">
        <f t="shared" si="3"/>
        <v>9.0781735934407692E-2</v>
      </c>
      <c r="K5" s="46">
        <f t="shared" si="4"/>
        <v>9.0834393553859208E-2</v>
      </c>
      <c r="L5" s="46">
        <f t="shared" si="5"/>
        <v>9.0913379983036488E-2</v>
      </c>
      <c r="M5" s="5">
        <v>2</v>
      </c>
      <c r="N5" s="5">
        <v>2</v>
      </c>
      <c r="O5" s="5">
        <v>2</v>
      </c>
      <c r="P5" s="6">
        <f t="shared" si="6"/>
        <v>2</v>
      </c>
      <c r="Q5" s="6">
        <v>1.6666666666666667</v>
      </c>
    </row>
    <row r="6" spans="2:17" x14ac:dyDescent="0.2">
      <c r="B6" s="2" t="s">
        <v>230</v>
      </c>
      <c r="C6" s="5">
        <v>22.6</v>
      </c>
      <c r="D6" s="45">
        <v>7.6238425925925932E-2</v>
      </c>
      <c r="E6" s="45">
        <v>7.6249999999999998E-2</v>
      </c>
      <c r="F6" s="45">
        <v>7.6261574074074079E-2</v>
      </c>
      <c r="G6" s="45">
        <f t="shared" si="0"/>
        <v>3.3733816781383154E-3</v>
      </c>
      <c r="H6" s="45">
        <f t="shared" si="1"/>
        <v>3.373893805309734E-3</v>
      </c>
      <c r="I6" s="45">
        <f>SUM(F6/$C6)</f>
        <v>3.3744059324811535E-3</v>
      </c>
      <c r="J6" s="46">
        <f t="shared" si="3"/>
        <v>0.10052677400852181</v>
      </c>
      <c r="K6" s="46">
        <f t="shared" si="4"/>
        <v>0.10054203539823008</v>
      </c>
      <c r="L6" s="46">
        <f>SUM(I6*$C$3)</f>
        <v>0.10055729678793837</v>
      </c>
      <c r="M6" s="5">
        <v>9</v>
      </c>
      <c r="N6" s="5">
        <v>9</v>
      </c>
      <c r="O6" s="5">
        <v>9</v>
      </c>
      <c r="P6" s="6">
        <f t="shared" si="6"/>
        <v>9</v>
      </c>
      <c r="Q6" s="6">
        <v>8.6666666666666661</v>
      </c>
    </row>
    <row r="7" spans="2:17" x14ac:dyDescent="0.2">
      <c r="B7" s="2" t="s">
        <v>231</v>
      </c>
      <c r="C7" s="5">
        <v>22.6</v>
      </c>
      <c r="D7" s="45">
        <v>7.0451388888888897E-2</v>
      </c>
      <c r="E7" s="45">
        <v>7.0462962962962963E-2</v>
      </c>
      <c r="F7" s="45">
        <v>7.104166666666667E-2</v>
      </c>
      <c r="G7" s="45">
        <f t="shared" si="0"/>
        <v>3.1173180924287123E-3</v>
      </c>
      <c r="H7" s="45">
        <f t="shared" si="1"/>
        <v>3.1178302196001309E-3</v>
      </c>
      <c r="I7" s="45">
        <f t="shared" si="2"/>
        <v>3.1434365781710912E-3</v>
      </c>
      <c r="J7" s="46">
        <f t="shared" si="3"/>
        <v>9.289607915437563E-2</v>
      </c>
      <c r="K7" s="46">
        <f t="shared" si="4"/>
        <v>9.2911340544083898E-2</v>
      </c>
      <c r="L7" s="46">
        <f t="shared" si="5"/>
        <v>9.3674410029498514E-2</v>
      </c>
      <c r="M7" s="5">
        <v>4</v>
      </c>
      <c r="N7" s="5">
        <v>4</v>
      </c>
      <c r="O7" s="5">
        <v>4</v>
      </c>
      <c r="P7" s="6">
        <f t="shared" si="6"/>
        <v>4</v>
      </c>
      <c r="Q7" s="6">
        <v>4</v>
      </c>
    </row>
    <row r="8" spans="2:17" x14ac:dyDescent="0.2">
      <c r="B8" s="2" t="s">
        <v>232</v>
      </c>
      <c r="C8" s="5">
        <v>19</v>
      </c>
      <c r="D8" s="45">
        <v>6.6863425925925923E-2</v>
      </c>
      <c r="E8" s="45">
        <v>6.6967592592592592E-2</v>
      </c>
      <c r="F8" s="45">
        <v>6.7812499999999998E-2</v>
      </c>
      <c r="G8" s="45">
        <f t="shared" si="0"/>
        <v>3.5191276803118905E-3</v>
      </c>
      <c r="H8" s="45">
        <f t="shared" si="1"/>
        <v>3.5246101364522415E-3</v>
      </c>
      <c r="I8" s="45">
        <f t="shared" si="2"/>
        <v>3.569078947368421E-3</v>
      </c>
      <c r="J8" s="46">
        <f t="shared" si="3"/>
        <v>0.10487000487329434</v>
      </c>
      <c r="K8" s="46">
        <f t="shared" si="4"/>
        <v>0.1050333820662768</v>
      </c>
      <c r="L8" s="46">
        <f t="shared" si="5"/>
        <v>0.10635855263157895</v>
      </c>
      <c r="M8" s="5">
        <v>12</v>
      </c>
      <c r="N8" s="5">
        <v>12</v>
      </c>
      <c r="O8" s="5">
        <v>13</v>
      </c>
      <c r="P8" s="6">
        <f t="shared" si="6"/>
        <v>12.333333333333334</v>
      </c>
      <c r="Q8" s="6">
        <v>10</v>
      </c>
    </row>
    <row r="9" spans="2:17" x14ac:dyDescent="0.2">
      <c r="B9" s="2" t="s">
        <v>233</v>
      </c>
      <c r="C9" s="5">
        <v>26.2</v>
      </c>
      <c r="D9" s="45">
        <v>8.9525462962962973E-2</v>
      </c>
      <c r="E9" s="45">
        <v>8.9618055555555562E-2</v>
      </c>
      <c r="F9" s="45">
        <v>8.9930555555555555E-2</v>
      </c>
      <c r="G9" s="45">
        <f t="shared" si="0"/>
        <v>3.4170024031665259E-3</v>
      </c>
      <c r="H9" s="45">
        <f t="shared" si="1"/>
        <v>3.4205364715860901E-3</v>
      </c>
      <c r="I9" s="45">
        <f t="shared" si="2"/>
        <v>3.4324639525021203E-3</v>
      </c>
      <c r="J9" s="46">
        <f t="shared" si="3"/>
        <v>0.10182667161436247</v>
      </c>
      <c r="K9" s="46">
        <f t="shared" si="4"/>
        <v>0.10193198685326549</v>
      </c>
      <c r="L9" s="46">
        <f t="shared" si="5"/>
        <v>0.10228742578456319</v>
      </c>
      <c r="M9" s="5">
        <v>10</v>
      </c>
      <c r="N9" s="5">
        <v>10</v>
      </c>
      <c r="O9" s="5">
        <v>10</v>
      </c>
      <c r="P9" s="6">
        <f t="shared" si="6"/>
        <v>10</v>
      </c>
      <c r="Q9" s="6">
        <v>8</v>
      </c>
    </row>
    <row r="10" spans="2:17" x14ac:dyDescent="0.2">
      <c r="B10" s="2" t="s">
        <v>234</v>
      </c>
      <c r="C10" s="5">
        <v>22.6</v>
      </c>
      <c r="D10" s="45">
        <v>7.8391203703703713E-2</v>
      </c>
      <c r="E10" s="45">
        <v>7.8692129629629626E-2</v>
      </c>
      <c r="F10" s="45">
        <v>8.054398148148148E-2</v>
      </c>
      <c r="G10" s="45">
        <f t="shared" si="0"/>
        <v>3.4686373320222878E-3</v>
      </c>
      <c r="H10" s="45">
        <f t="shared" si="1"/>
        <v>3.4819526384791866E-3</v>
      </c>
      <c r="I10" s="45">
        <f t="shared" si="2"/>
        <v>3.5638929859062598E-3</v>
      </c>
      <c r="J10" s="46">
        <f t="shared" si="3"/>
        <v>0.10336539249426419</v>
      </c>
      <c r="K10" s="46">
        <f t="shared" si="4"/>
        <v>0.10376218862667977</v>
      </c>
      <c r="L10" s="46">
        <f t="shared" si="5"/>
        <v>0.10620401098000655</v>
      </c>
      <c r="M10" s="5">
        <v>11</v>
      </c>
      <c r="N10" s="5">
        <v>11</v>
      </c>
      <c r="O10" s="5">
        <v>13</v>
      </c>
      <c r="P10" s="6">
        <f t="shared" si="6"/>
        <v>11.666666666666666</v>
      </c>
      <c r="Q10" s="6">
        <v>9</v>
      </c>
    </row>
    <row r="11" spans="2:17" x14ac:dyDescent="0.2">
      <c r="B11" s="2" t="s">
        <v>235</v>
      </c>
      <c r="C11" s="5">
        <v>15.4</v>
      </c>
      <c r="D11" s="45">
        <v>5.8171296296296297E-2</v>
      </c>
      <c r="E11" s="45">
        <v>5.9155092592592586E-2</v>
      </c>
      <c r="F11" s="45">
        <v>6.0486111111111109E-2</v>
      </c>
      <c r="G11" s="45">
        <f t="shared" si="0"/>
        <v>3.7773569023569022E-3</v>
      </c>
      <c r="H11" s="45">
        <f t="shared" si="1"/>
        <v>3.8412397787397782E-3</v>
      </c>
      <c r="I11" s="45">
        <f t="shared" si="2"/>
        <v>3.9276695526695524E-3</v>
      </c>
      <c r="J11" s="46">
        <f t="shared" si="3"/>
        <v>0.11256523569023569</v>
      </c>
      <c r="K11" s="46">
        <f t="shared" si="4"/>
        <v>0.11446894540644539</v>
      </c>
      <c r="L11" s="46">
        <f t="shared" si="5"/>
        <v>0.11704455266955266</v>
      </c>
      <c r="M11" s="5">
        <v>17</v>
      </c>
      <c r="N11" s="5">
        <v>18</v>
      </c>
      <c r="O11" s="5">
        <v>20</v>
      </c>
      <c r="P11" s="6">
        <f t="shared" si="6"/>
        <v>18.333333333333332</v>
      </c>
      <c r="Q11" s="6">
        <v>16.666666666666668</v>
      </c>
    </row>
    <row r="12" spans="2:17" x14ac:dyDescent="0.2">
      <c r="B12" s="2" t="s">
        <v>236</v>
      </c>
      <c r="C12" s="5"/>
      <c r="D12" s="45"/>
      <c r="E12" s="45"/>
      <c r="F12" s="45"/>
      <c r="G12" s="45"/>
      <c r="H12" s="45"/>
      <c r="I12" s="45"/>
      <c r="J12" s="46"/>
      <c r="K12" s="46"/>
      <c r="L12" s="46"/>
      <c r="M12" s="5"/>
      <c r="N12" s="5"/>
      <c r="O12" s="5"/>
      <c r="P12" s="6"/>
      <c r="Q12" s="6"/>
    </row>
    <row r="13" spans="2:17" x14ac:dyDescent="0.2">
      <c r="B13" s="2" t="s">
        <v>237</v>
      </c>
      <c r="C13" s="5">
        <v>19</v>
      </c>
      <c r="D13" s="45">
        <v>6.789351851851852E-2</v>
      </c>
      <c r="E13" s="45">
        <v>6.8217592592592594E-2</v>
      </c>
      <c r="F13" s="45">
        <v>6.8460648148148159E-2</v>
      </c>
      <c r="G13" s="45">
        <f t="shared" si="0"/>
        <v>3.5733430799220274E-3</v>
      </c>
      <c r="H13" s="45">
        <f t="shared" si="1"/>
        <v>3.5903996101364524E-3</v>
      </c>
      <c r="I13" s="45">
        <f t="shared" si="2"/>
        <v>3.6031920077972714E-3</v>
      </c>
      <c r="J13" s="46">
        <f t="shared" si="3"/>
        <v>0.10648562378167642</v>
      </c>
      <c r="K13" s="46">
        <f t="shared" si="4"/>
        <v>0.10699390838206628</v>
      </c>
      <c r="L13" s="46">
        <f t="shared" si="5"/>
        <v>0.10737512183235869</v>
      </c>
      <c r="M13" s="5">
        <v>13</v>
      </c>
      <c r="N13" s="5">
        <v>13</v>
      </c>
      <c r="O13" s="5">
        <v>13</v>
      </c>
      <c r="P13" s="6">
        <f t="shared" si="6"/>
        <v>13</v>
      </c>
      <c r="Q13" s="6">
        <v>15.333333333333334</v>
      </c>
    </row>
    <row r="14" spans="2:17" x14ac:dyDescent="0.2">
      <c r="B14" s="2" t="s">
        <v>238</v>
      </c>
      <c r="C14" s="5">
        <v>11.8</v>
      </c>
      <c r="D14" s="45">
        <v>4.7986111111111111E-2</v>
      </c>
      <c r="E14" s="45">
        <v>4.8425925925925928E-2</v>
      </c>
      <c r="F14" s="45">
        <v>4.9722222222222223E-2</v>
      </c>
      <c r="G14" s="45">
        <f t="shared" si="0"/>
        <v>4.0666195856873819E-3</v>
      </c>
      <c r="H14" s="45">
        <f t="shared" si="1"/>
        <v>4.103892027620841E-3</v>
      </c>
      <c r="I14" s="45">
        <f t="shared" si="2"/>
        <v>4.213747645951036E-3</v>
      </c>
      <c r="J14" s="46">
        <f t="shared" si="3"/>
        <v>0.12118526365348398</v>
      </c>
      <c r="K14" s="46">
        <f t="shared" si="4"/>
        <v>0.12229598242310107</v>
      </c>
      <c r="L14" s="46">
        <f t="shared" si="5"/>
        <v>0.12556967984934087</v>
      </c>
      <c r="M14" s="5">
        <v>23</v>
      </c>
      <c r="N14" s="5">
        <v>24</v>
      </c>
      <c r="O14" s="5">
        <v>26</v>
      </c>
      <c r="P14" s="6">
        <f t="shared" si="6"/>
        <v>24.333333333333332</v>
      </c>
      <c r="Q14" s="6">
        <v>21.666666666666668</v>
      </c>
    </row>
    <row r="15" spans="2:17" x14ac:dyDescent="0.2">
      <c r="B15" s="2"/>
      <c r="C15" s="5"/>
      <c r="D15" s="45"/>
      <c r="E15" s="45"/>
      <c r="F15" s="45"/>
      <c r="G15" s="45"/>
      <c r="H15" s="45"/>
      <c r="I15" s="45"/>
      <c r="J15" s="46"/>
      <c r="K15" s="46"/>
      <c r="L15" s="46"/>
      <c r="M15" s="5"/>
      <c r="N15" s="5"/>
      <c r="O15" s="5"/>
      <c r="P15" s="6"/>
      <c r="Q15" s="6"/>
    </row>
    <row r="16" spans="2:17" x14ac:dyDescent="0.2">
      <c r="B16" s="2" t="s">
        <v>239</v>
      </c>
      <c r="C16" s="5">
        <v>29.8</v>
      </c>
      <c r="D16" s="45">
        <v>8.2974537037037041E-2</v>
      </c>
      <c r="E16" s="45">
        <v>8.2986111111111108E-2</v>
      </c>
      <c r="F16" s="45">
        <v>8.3020833333333335E-2</v>
      </c>
      <c r="G16" s="45">
        <f t="shared" si="0"/>
        <v>2.7843804374844644E-3</v>
      </c>
      <c r="H16" s="45">
        <f t="shared" si="1"/>
        <v>2.7847688292319162E-3</v>
      </c>
      <c r="I16" s="45">
        <f t="shared" si="2"/>
        <v>2.7859340044742728E-3</v>
      </c>
      <c r="J16" s="46">
        <f t="shared" si="3"/>
        <v>8.2974537037037041E-2</v>
      </c>
      <c r="K16" s="46">
        <f t="shared" si="4"/>
        <v>8.2986111111111108E-2</v>
      </c>
      <c r="L16" s="46">
        <f t="shared" si="5"/>
        <v>8.3020833333333335E-2</v>
      </c>
      <c r="M16" s="5">
        <v>0</v>
      </c>
      <c r="N16" s="5">
        <v>0</v>
      </c>
      <c r="O16" s="5">
        <v>0</v>
      </c>
      <c r="P16" s="6">
        <f t="shared" si="6"/>
        <v>0</v>
      </c>
      <c r="Q16" s="6">
        <v>0</v>
      </c>
    </row>
    <row r="17" spans="2:17" x14ac:dyDescent="0.2">
      <c r="B17" s="2" t="s">
        <v>240</v>
      </c>
      <c r="C17" s="5">
        <v>26.2</v>
      </c>
      <c r="D17" s="45">
        <v>8.3101851851851857E-2</v>
      </c>
      <c r="E17" s="45">
        <v>8.3125000000000004E-2</v>
      </c>
      <c r="F17" s="45">
        <v>8.3136574074074085E-2</v>
      </c>
      <c r="G17" s="45">
        <f t="shared" si="0"/>
        <v>3.1718264065592311E-3</v>
      </c>
      <c r="H17" s="45">
        <f t="shared" si="1"/>
        <v>3.1727099236641223E-3</v>
      </c>
      <c r="I17" s="45">
        <f t="shared" si="2"/>
        <v>3.1731516822165683E-3</v>
      </c>
      <c r="J17" s="46">
        <f t="shared" si="3"/>
        <v>9.4520426915465097E-2</v>
      </c>
      <c r="K17" s="46">
        <f t="shared" si="4"/>
        <v>9.4546755725190848E-2</v>
      </c>
      <c r="L17" s="46">
        <f t="shared" si="5"/>
        <v>9.4559920130053737E-2</v>
      </c>
      <c r="M17" s="5">
        <v>8</v>
      </c>
      <c r="N17" s="5">
        <v>8</v>
      </c>
      <c r="O17" s="5">
        <v>8</v>
      </c>
      <c r="P17" s="6">
        <f t="shared" si="6"/>
        <v>8</v>
      </c>
      <c r="Q17" s="6">
        <v>5.666666666666667</v>
      </c>
    </row>
    <row r="18" spans="2:17" x14ac:dyDescent="0.2">
      <c r="B18" s="2" t="s">
        <v>241</v>
      </c>
      <c r="C18" s="5">
        <v>22.6</v>
      </c>
      <c r="D18" s="45">
        <v>6.7581018518518512E-2</v>
      </c>
      <c r="E18" s="45">
        <v>6.7604166666666674E-2</v>
      </c>
      <c r="F18" s="45">
        <v>6.7870370370370373E-2</v>
      </c>
      <c r="G18" s="45">
        <f t="shared" si="0"/>
        <v>2.9903105539167483E-3</v>
      </c>
      <c r="H18" s="45">
        <f t="shared" si="1"/>
        <v>2.9913348082595873E-3</v>
      </c>
      <c r="I18" s="45">
        <f t="shared" si="2"/>
        <v>3.0031137332022285E-3</v>
      </c>
      <c r="J18" s="46">
        <f t="shared" si="3"/>
        <v>8.9111254506719098E-2</v>
      </c>
      <c r="K18" s="46">
        <f t="shared" si="4"/>
        <v>8.9141777286135704E-2</v>
      </c>
      <c r="L18" s="46">
        <f t="shared" si="5"/>
        <v>8.9492789249426413E-2</v>
      </c>
      <c r="M18" s="5">
        <v>4</v>
      </c>
      <c r="N18" s="5">
        <v>4</v>
      </c>
      <c r="O18" s="5">
        <v>4</v>
      </c>
      <c r="P18" s="6">
        <f t="shared" si="6"/>
        <v>4</v>
      </c>
      <c r="Q18" s="6">
        <v>3</v>
      </c>
    </row>
    <row r="19" spans="2:17" x14ac:dyDescent="0.2">
      <c r="B19" s="2" t="s">
        <v>242</v>
      </c>
      <c r="C19" s="5">
        <v>19</v>
      </c>
      <c r="D19" s="45">
        <v>6.1018518518518521E-2</v>
      </c>
      <c r="E19" s="45">
        <v>6.1145833333333337E-2</v>
      </c>
      <c r="F19" s="45">
        <v>6.2743055555555552E-2</v>
      </c>
      <c r="G19" s="45">
        <f t="shared" si="0"/>
        <v>3.2115009746588696E-3</v>
      </c>
      <c r="H19" s="45">
        <f t="shared" si="1"/>
        <v>3.2182017543859651E-3</v>
      </c>
      <c r="I19" s="45">
        <f t="shared" si="2"/>
        <v>3.3022660818713447E-3</v>
      </c>
      <c r="J19" s="46">
        <f t="shared" si="3"/>
        <v>9.5702729044834317E-2</v>
      </c>
      <c r="K19" s="46">
        <f t="shared" si="4"/>
        <v>9.590241228070176E-2</v>
      </c>
      <c r="L19" s="46">
        <f t="shared" si="5"/>
        <v>9.8407529239766076E-2</v>
      </c>
      <c r="M19" s="5">
        <v>9</v>
      </c>
      <c r="N19" s="5">
        <v>9</v>
      </c>
      <c r="O19" s="5">
        <v>11</v>
      </c>
      <c r="P19" s="6">
        <f t="shared" si="6"/>
        <v>9.6666666666666661</v>
      </c>
      <c r="Q19" s="6">
        <v>10.333333333333334</v>
      </c>
    </row>
    <row r="20" spans="2:17" x14ac:dyDescent="0.2">
      <c r="B20" s="2" t="s">
        <v>243</v>
      </c>
      <c r="C20" s="5">
        <v>26.2</v>
      </c>
      <c r="D20" s="45">
        <v>8.2916666666666666E-2</v>
      </c>
      <c r="E20" s="45">
        <v>8.3043981481481483E-2</v>
      </c>
      <c r="F20" s="45">
        <v>8.3877314814814807E-2</v>
      </c>
      <c r="G20" s="45">
        <f t="shared" si="0"/>
        <v>3.1647582697201019E-3</v>
      </c>
      <c r="H20" s="45">
        <f t="shared" si="1"/>
        <v>3.1696176137970032E-3</v>
      </c>
      <c r="I20" s="45">
        <f t="shared" si="2"/>
        <v>3.2014242295730845E-3</v>
      </c>
      <c r="J20" s="46">
        <f t="shared" si="3"/>
        <v>9.4309796437659035E-2</v>
      </c>
      <c r="K20" s="46">
        <f t="shared" si="4"/>
        <v>9.4454604891150692E-2</v>
      </c>
      <c r="L20" s="46">
        <f t="shared" si="5"/>
        <v>9.5402442041277916E-2</v>
      </c>
      <c r="M20" s="5">
        <v>8</v>
      </c>
      <c r="N20" s="5">
        <v>8</v>
      </c>
      <c r="O20" s="5">
        <v>8</v>
      </c>
      <c r="P20" s="6">
        <f t="shared" si="6"/>
        <v>8</v>
      </c>
      <c r="Q20" s="6">
        <v>6.333333333333333</v>
      </c>
    </row>
    <row r="21" spans="2:17" x14ac:dyDescent="0.2">
      <c r="B21" s="2" t="s">
        <v>244</v>
      </c>
      <c r="C21" s="1"/>
      <c r="D21" s="47"/>
      <c r="E21" s="47"/>
      <c r="F21" s="47"/>
      <c r="G21" s="47"/>
      <c r="H21" s="45"/>
      <c r="I21" s="45"/>
      <c r="J21" s="48"/>
      <c r="K21" s="48"/>
      <c r="L21" s="48"/>
      <c r="M21" s="1"/>
      <c r="N21" s="1"/>
      <c r="O21" s="1"/>
      <c r="P21" s="97"/>
      <c r="Q21" s="6"/>
    </row>
    <row r="22" spans="2:17" x14ac:dyDescent="0.2">
      <c r="B22" s="2" t="s">
        <v>245</v>
      </c>
      <c r="C22" s="1">
        <v>19</v>
      </c>
      <c r="D22" s="47">
        <v>6.3807870370370376E-2</v>
      </c>
      <c r="E22" s="47">
        <v>6.4351851851851841E-2</v>
      </c>
      <c r="F22" s="47">
        <v>6.4560185185185193E-2</v>
      </c>
      <c r="G22" s="45">
        <f t="shared" ref="G22" si="7">SUM(D22/$C22)</f>
        <v>3.3583089668615985E-3</v>
      </c>
      <c r="H22" s="45">
        <f t="shared" ref="H22" si="8">SUM(E22/$C22)</f>
        <v>3.3869395711500967E-3</v>
      </c>
      <c r="I22" s="45">
        <f t="shared" ref="I22" si="9">SUM(F22/$C22)</f>
        <v>3.3979044834307995E-3</v>
      </c>
      <c r="J22" s="46">
        <f t="shared" ref="J22" si="10">SUM(G22*$C$3)</f>
        <v>0.10007760721247563</v>
      </c>
      <c r="K22" s="46">
        <f t="shared" ref="K22" si="11">SUM(H22*$C$3)</f>
        <v>0.10093079922027288</v>
      </c>
      <c r="L22" s="46">
        <f t="shared" ref="L22" si="12">SUM(I22*$C$3)</f>
        <v>0.10125755360623782</v>
      </c>
      <c r="M22" s="1">
        <v>12</v>
      </c>
      <c r="N22" s="1">
        <v>13</v>
      </c>
      <c r="O22" s="1">
        <v>13</v>
      </c>
      <c r="P22" s="6">
        <f t="shared" si="6"/>
        <v>12.666666666666666</v>
      </c>
      <c r="Q22" s="6"/>
    </row>
    <row r="23" spans="2:17" x14ac:dyDescent="0.2">
      <c r="B23" s="2" t="s">
        <v>246</v>
      </c>
      <c r="C23" s="1"/>
      <c r="D23" s="47"/>
      <c r="E23" s="47"/>
      <c r="F23" s="47"/>
      <c r="G23" s="47"/>
      <c r="H23" s="47"/>
      <c r="I23" s="47"/>
      <c r="J23" s="48"/>
      <c r="K23" s="48"/>
      <c r="L23" s="48"/>
      <c r="M23" s="1"/>
      <c r="N23" s="1"/>
      <c r="O23" s="1"/>
      <c r="P23" s="97"/>
      <c r="Q23" s="6"/>
    </row>
    <row r="24" spans="2:17" x14ac:dyDescent="0.2">
      <c r="B24" s="7"/>
      <c r="Q24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tabSelected="1" workbookViewId="0">
      <selection activeCell="P11" sqref="P11"/>
    </sheetView>
  </sheetViews>
  <sheetFormatPr baseColWidth="10" defaultColWidth="8.83203125" defaultRowHeight="15" x14ac:dyDescent="0.2"/>
  <cols>
    <col min="6" max="6" width="8.83203125" style="95"/>
    <col min="16" max="16" width="12.6640625" customWidth="1"/>
  </cols>
  <sheetData>
    <row r="2" spans="2:17" ht="45" x14ac:dyDescent="0.2">
      <c r="B2" s="3"/>
      <c r="C2" s="4" t="s">
        <v>219</v>
      </c>
      <c r="D2" s="44" t="s">
        <v>220</v>
      </c>
      <c r="E2" s="44" t="s">
        <v>221</v>
      </c>
      <c r="F2" s="93" t="s">
        <v>222</v>
      </c>
      <c r="G2" s="44" t="s">
        <v>223</v>
      </c>
      <c r="H2" s="44" t="s">
        <v>223</v>
      </c>
      <c r="I2" s="44" t="s">
        <v>223</v>
      </c>
      <c r="J2" s="44" t="s">
        <v>224</v>
      </c>
      <c r="K2" s="44" t="s">
        <v>224</v>
      </c>
      <c r="L2" s="44" t="s">
        <v>224</v>
      </c>
      <c r="M2" s="4" t="s">
        <v>11</v>
      </c>
      <c r="N2" s="4" t="s">
        <v>11</v>
      </c>
      <c r="O2" s="4" t="s">
        <v>11</v>
      </c>
      <c r="P2" s="4" t="s">
        <v>396</v>
      </c>
      <c r="Q2" s="10" t="s">
        <v>226</v>
      </c>
    </row>
    <row r="3" spans="2:17" x14ac:dyDescent="0.2">
      <c r="B3" s="2" t="s">
        <v>227</v>
      </c>
      <c r="C3" s="5">
        <v>29.8</v>
      </c>
      <c r="D3" s="11">
        <v>8.9178240740740752E-2</v>
      </c>
      <c r="E3" s="11">
        <v>8.9201388888888886E-2</v>
      </c>
      <c r="F3" s="11">
        <v>8.9201388888888886E-2</v>
      </c>
      <c r="G3" s="45">
        <f>SUM(D3/$C3)</f>
        <v>2.9925584141188171E-3</v>
      </c>
      <c r="H3" s="45">
        <f>SUM(E3/$C3)</f>
        <v>2.9933351976137207E-3</v>
      </c>
      <c r="I3" s="45">
        <f>SUM(F3/$C3)</f>
        <v>2.9933351976137207E-3</v>
      </c>
      <c r="J3" s="46">
        <f>SUM(G3*$C$3)</f>
        <v>8.9178240740740752E-2</v>
      </c>
      <c r="K3" s="46">
        <f>SUM(H3*$C$3)</f>
        <v>8.9201388888888886E-2</v>
      </c>
      <c r="L3" s="46">
        <f>SUM(I3*$C$3)</f>
        <v>8.9201388888888886E-2</v>
      </c>
      <c r="M3" s="5">
        <v>0</v>
      </c>
      <c r="N3" s="5">
        <v>0</v>
      </c>
      <c r="O3" s="5">
        <v>0</v>
      </c>
      <c r="P3" s="6">
        <f>AVERAGE(M3:O3)</f>
        <v>0</v>
      </c>
      <c r="Q3" s="5">
        <v>0</v>
      </c>
    </row>
    <row r="4" spans="2:17" x14ac:dyDescent="0.2">
      <c r="B4" s="2" t="s">
        <v>228</v>
      </c>
      <c r="C4" s="5">
        <v>26.2</v>
      </c>
      <c r="D4" s="11">
        <v>8.744212962962962E-2</v>
      </c>
      <c r="E4" s="11">
        <v>8.74537037037037E-2</v>
      </c>
      <c r="F4" s="11">
        <v>8.7708333333333333E-2</v>
      </c>
      <c r="G4" s="45">
        <f t="shared" ref="G4:I20" si="0">SUM(D4/$C4)</f>
        <v>3.3374858637263216E-3</v>
      </c>
      <c r="H4" s="45">
        <f t="shared" si="0"/>
        <v>3.3379276222787672E-3</v>
      </c>
      <c r="I4" s="45">
        <f t="shared" si="0"/>
        <v>3.34764631043257E-3</v>
      </c>
      <c r="J4" s="46">
        <f t="shared" ref="J4:L20" si="1">SUM(G4*$C$3)</f>
        <v>9.9457078739044386E-2</v>
      </c>
      <c r="K4" s="46">
        <f t="shared" si="1"/>
        <v>9.9470243143907261E-2</v>
      </c>
      <c r="L4" s="46">
        <f t="shared" si="1"/>
        <v>9.9759860050890589E-2</v>
      </c>
      <c r="M4" s="5">
        <v>6</v>
      </c>
      <c r="N4" s="5">
        <v>6</v>
      </c>
      <c r="O4" s="5">
        <v>7</v>
      </c>
      <c r="P4" s="6">
        <f t="shared" ref="P4:P22" si="2">AVERAGE(M4:O4)</f>
        <v>6.333333333333333</v>
      </c>
      <c r="Q4" s="5">
        <v>9</v>
      </c>
    </row>
    <row r="5" spans="2:17" x14ac:dyDescent="0.2">
      <c r="B5" s="2" t="s">
        <v>229</v>
      </c>
      <c r="C5" s="5">
        <v>26.2</v>
      </c>
      <c r="D5" s="11">
        <v>7.9374999999999987E-2</v>
      </c>
      <c r="E5" s="11">
        <v>7.9398148148148148E-2</v>
      </c>
      <c r="F5" s="11">
        <v>7.9444444444444443E-2</v>
      </c>
      <c r="G5" s="45">
        <f t="shared" si="0"/>
        <v>3.0295801526717555E-3</v>
      </c>
      <c r="H5" s="45">
        <f t="shared" si="0"/>
        <v>3.0304636697766471E-3</v>
      </c>
      <c r="I5" s="45">
        <f t="shared" si="0"/>
        <v>3.0322307039864294E-3</v>
      </c>
      <c r="J5" s="46">
        <f t="shared" si="1"/>
        <v>9.0281488549618316E-2</v>
      </c>
      <c r="K5" s="46">
        <f t="shared" si="1"/>
        <v>9.0307817359344081E-2</v>
      </c>
      <c r="L5" s="46">
        <f t="shared" si="1"/>
        <v>9.0360474978795596E-2</v>
      </c>
      <c r="M5" s="5">
        <v>1</v>
      </c>
      <c r="N5" s="5">
        <v>1</v>
      </c>
      <c r="O5" s="5">
        <v>1</v>
      </c>
      <c r="P5" s="6">
        <f t="shared" si="2"/>
        <v>1</v>
      </c>
      <c r="Q5" s="6">
        <v>1.6666666666666667</v>
      </c>
    </row>
    <row r="6" spans="2:17" x14ac:dyDescent="0.2">
      <c r="B6" s="2" t="s">
        <v>230</v>
      </c>
      <c r="C6" s="5">
        <v>22.6</v>
      </c>
      <c r="D6" s="11">
        <v>7.604166666666666E-2</v>
      </c>
      <c r="E6" s="11">
        <v>7.7905092592592595E-2</v>
      </c>
      <c r="F6" s="11">
        <v>7.8159722222222214E-2</v>
      </c>
      <c r="G6" s="45">
        <f t="shared" si="0"/>
        <v>3.3646755162241881E-3</v>
      </c>
      <c r="H6" s="45">
        <f t="shared" si="0"/>
        <v>3.4471279908226812E-3</v>
      </c>
      <c r="I6" s="45">
        <f>SUM(F6/$C6)</f>
        <v>3.4583947885939029E-3</v>
      </c>
      <c r="J6" s="46">
        <f t="shared" si="1"/>
        <v>0.1002673303834808</v>
      </c>
      <c r="K6" s="46">
        <f t="shared" si="1"/>
        <v>0.10272441412651591</v>
      </c>
      <c r="L6" s="46">
        <f>SUM(I6*$C$3)</f>
        <v>0.10306016470009831</v>
      </c>
      <c r="M6" s="5">
        <v>7</v>
      </c>
      <c r="N6" s="5">
        <v>9</v>
      </c>
      <c r="O6" s="5">
        <v>9</v>
      </c>
      <c r="P6" s="6">
        <f t="shared" si="2"/>
        <v>8.3333333333333339</v>
      </c>
      <c r="Q6" s="6">
        <v>8.6666666666666661</v>
      </c>
    </row>
    <row r="7" spans="2:17" x14ac:dyDescent="0.2">
      <c r="B7" s="2" t="s">
        <v>231</v>
      </c>
      <c r="C7" s="5">
        <v>22.6</v>
      </c>
      <c r="D7" s="11">
        <v>6.9791666666666669E-2</v>
      </c>
      <c r="E7" s="11">
        <v>6.986111111111111E-2</v>
      </c>
      <c r="F7" s="11">
        <v>7.0613425925925913E-2</v>
      </c>
      <c r="G7" s="45">
        <f t="shared" si="0"/>
        <v>3.0881268436578168E-3</v>
      </c>
      <c r="H7" s="45">
        <f t="shared" si="0"/>
        <v>3.091199606686332E-3</v>
      </c>
      <c r="I7" s="45">
        <f t="shared" si="0"/>
        <v>3.1244878728285798E-3</v>
      </c>
      <c r="J7" s="46">
        <f t="shared" si="1"/>
        <v>9.2026179941002942E-2</v>
      </c>
      <c r="K7" s="46">
        <f t="shared" si="1"/>
        <v>9.211774827925269E-2</v>
      </c>
      <c r="L7" s="46">
        <f t="shared" si="1"/>
        <v>9.3109738610291676E-2</v>
      </c>
      <c r="M7" s="5">
        <v>1</v>
      </c>
      <c r="N7" s="5">
        <v>1</v>
      </c>
      <c r="O7" s="5">
        <v>2</v>
      </c>
      <c r="P7" s="6">
        <f t="shared" si="2"/>
        <v>1.3333333333333333</v>
      </c>
      <c r="Q7" s="6">
        <v>4</v>
      </c>
    </row>
    <row r="8" spans="2:17" x14ac:dyDescent="0.2">
      <c r="B8" s="2" t="s">
        <v>232</v>
      </c>
      <c r="C8" s="5">
        <v>19</v>
      </c>
      <c r="D8" s="11">
        <v>6.6932870370370365E-2</v>
      </c>
      <c r="E8" s="11">
        <v>6.7025462962962967E-2</v>
      </c>
      <c r="F8" s="11">
        <v>6.7685185185185182E-2</v>
      </c>
      <c r="G8" s="45">
        <f t="shared" si="0"/>
        <v>3.5227826510721245E-3</v>
      </c>
      <c r="H8" s="45">
        <f t="shared" si="0"/>
        <v>3.5276559454191034E-3</v>
      </c>
      <c r="I8" s="45">
        <f t="shared" si="0"/>
        <v>3.5623781676413255E-3</v>
      </c>
      <c r="J8" s="46">
        <f t="shared" si="1"/>
        <v>0.10497892300194932</v>
      </c>
      <c r="K8" s="46">
        <f t="shared" si="1"/>
        <v>0.10512414717348928</v>
      </c>
      <c r="L8" s="46">
        <f t="shared" si="1"/>
        <v>0.10615886939571151</v>
      </c>
      <c r="M8" s="5">
        <v>10</v>
      </c>
      <c r="N8" s="5">
        <v>10</v>
      </c>
      <c r="O8" s="5">
        <v>11</v>
      </c>
      <c r="P8" s="6">
        <f t="shared" si="2"/>
        <v>10.333333333333334</v>
      </c>
      <c r="Q8" s="6">
        <v>10</v>
      </c>
    </row>
    <row r="9" spans="2:17" x14ac:dyDescent="0.2">
      <c r="B9" s="2" t="s">
        <v>233</v>
      </c>
      <c r="C9" s="5">
        <v>26.2</v>
      </c>
      <c r="D9" s="11">
        <v>8.671296296296295E-2</v>
      </c>
      <c r="E9" s="11">
        <v>8.6840277777777766E-2</v>
      </c>
      <c r="F9" s="11">
        <v>9.0312500000000004E-2</v>
      </c>
      <c r="G9" s="45">
        <f t="shared" si="0"/>
        <v>3.3096550749222502E-3</v>
      </c>
      <c r="H9" s="45">
        <f t="shared" si="0"/>
        <v>3.3145144189991515E-3</v>
      </c>
      <c r="I9" s="45">
        <f t="shared" si="0"/>
        <v>3.4470419847328249E-3</v>
      </c>
      <c r="J9" s="46">
        <f t="shared" si="1"/>
        <v>9.8627721232683055E-2</v>
      </c>
      <c r="K9" s="46">
        <f t="shared" si="1"/>
        <v>9.8772529686174712E-2</v>
      </c>
      <c r="L9" s="46">
        <f t="shared" si="1"/>
        <v>0.10272185114503818</v>
      </c>
      <c r="M9" s="5">
        <v>6</v>
      </c>
      <c r="N9" s="5">
        <v>6</v>
      </c>
      <c r="O9" s="5">
        <v>9</v>
      </c>
      <c r="P9" s="6">
        <f t="shared" si="2"/>
        <v>7</v>
      </c>
      <c r="Q9" s="6">
        <v>8</v>
      </c>
    </row>
    <row r="10" spans="2:17" x14ac:dyDescent="0.2">
      <c r="B10" s="2" t="s">
        <v>234</v>
      </c>
      <c r="C10" s="5">
        <v>22.6</v>
      </c>
      <c r="D10" s="11">
        <v>7.7997685185185184E-2</v>
      </c>
      <c r="E10" s="11">
        <v>7.886574074074075E-2</v>
      </c>
      <c r="F10" s="11">
        <v>7.9849537037037038E-2</v>
      </c>
      <c r="G10" s="45">
        <f t="shared" si="0"/>
        <v>3.4512250081940345E-3</v>
      </c>
      <c r="H10" s="45">
        <f t="shared" si="0"/>
        <v>3.4896345460504754E-3</v>
      </c>
      <c r="I10" s="45">
        <f t="shared" si="0"/>
        <v>3.5331653556211077E-3</v>
      </c>
      <c r="J10" s="46">
        <f t="shared" si="1"/>
        <v>0.10284650524418223</v>
      </c>
      <c r="K10" s="46">
        <f t="shared" si="1"/>
        <v>0.10399110947230417</v>
      </c>
      <c r="L10" s="46">
        <f t="shared" si="1"/>
        <v>0.10528832759750902</v>
      </c>
      <c r="M10" s="5">
        <v>9</v>
      </c>
      <c r="N10" s="5">
        <v>9</v>
      </c>
      <c r="O10" s="5">
        <v>10</v>
      </c>
      <c r="P10" s="6">
        <f t="shared" si="2"/>
        <v>9.3333333333333339</v>
      </c>
      <c r="Q10" s="6">
        <v>9</v>
      </c>
    </row>
    <row r="11" spans="2:17" x14ac:dyDescent="0.2">
      <c r="B11" s="2" t="s">
        <v>235</v>
      </c>
      <c r="C11" s="5">
        <v>15.4</v>
      </c>
      <c r="D11" s="11">
        <v>5.9594907407407409E-2</v>
      </c>
      <c r="E11" s="11">
        <v>6.0879629629629638E-2</v>
      </c>
      <c r="F11" s="11">
        <v>6.1435185185185183E-2</v>
      </c>
      <c r="G11" s="45">
        <f t="shared" si="0"/>
        <v>3.8697991822991824E-3</v>
      </c>
      <c r="H11" s="45">
        <f t="shared" si="0"/>
        <v>3.9532227032227033E-3</v>
      </c>
      <c r="I11" s="45">
        <f t="shared" si="0"/>
        <v>3.9892977392977386E-3</v>
      </c>
      <c r="J11" s="46">
        <f t="shared" si="1"/>
        <v>0.11532001563251564</v>
      </c>
      <c r="K11" s="46">
        <f t="shared" si="1"/>
        <v>0.11780603655603657</v>
      </c>
      <c r="L11" s="46">
        <f t="shared" si="1"/>
        <v>0.11888107263107262</v>
      </c>
      <c r="M11" s="5">
        <v>17</v>
      </c>
      <c r="N11" s="5">
        <v>19</v>
      </c>
      <c r="O11" s="5">
        <v>19</v>
      </c>
      <c r="P11" s="6">
        <f t="shared" si="2"/>
        <v>18.333333333333332</v>
      </c>
      <c r="Q11" s="6">
        <v>16.666666666666668</v>
      </c>
    </row>
    <row r="12" spans="2:17" x14ac:dyDescent="0.2">
      <c r="B12" s="2" t="s">
        <v>236</v>
      </c>
      <c r="C12" s="5"/>
      <c r="D12" s="45"/>
      <c r="E12" s="45"/>
      <c r="F12" s="94"/>
      <c r="G12" s="45"/>
      <c r="H12" s="45"/>
      <c r="I12" s="45"/>
      <c r="J12" s="46"/>
      <c r="K12" s="46"/>
      <c r="L12" s="46"/>
      <c r="M12" s="5"/>
      <c r="N12" s="5"/>
      <c r="O12" s="5"/>
      <c r="P12" s="6"/>
      <c r="Q12" s="6"/>
    </row>
    <row r="13" spans="2:17" x14ac:dyDescent="0.2">
      <c r="B13" s="2" t="s">
        <v>237</v>
      </c>
      <c r="C13" s="5">
        <v>19</v>
      </c>
      <c r="D13" s="11">
        <v>6.9108796296296293E-2</v>
      </c>
      <c r="E13" s="11">
        <v>6.924768518518519E-2</v>
      </c>
      <c r="F13" s="11">
        <v>6.9884259259259257E-2</v>
      </c>
      <c r="G13" s="45">
        <f t="shared" si="0"/>
        <v>3.6373050682261209E-3</v>
      </c>
      <c r="H13" s="45">
        <f t="shared" si="0"/>
        <v>3.6446150097465889E-3</v>
      </c>
      <c r="I13" s="45">
        <f t="shared" si="0"/>
        <v>3.6781189083820664E-3</v>
      </c>
      <c r="J13" s="46">
        <f t="shared" si="1"/>
        <v>0.10839169103313841</v>
      </c>
      <c r="K13" s="46">
        <f t="shared" si="1"/>
        <v>0.10860952729044836</v>
      </c>
      <c r="L13" s="46">
        <f t="shared" si="1"/>
        <v>0.10960794346978558</v>
      </c>
      <c r="M13" s="5">
        <v>12</v>
      </c>
      <c r="N13" s="5">
        <v>13</v>
      </c>
      <c r="O13" s="5">
        <v>13</v>
      </c>
      <c r="P13" s="6">
        <f t="shared" si="2"/>
        <v>12.666666666666666</v>
      </c>
      <c r="Q13" s="6">
        <v>15.333333333333334</v>
      </c>
    </row>
    <row r="14" spans="2:17" x14ac:dyDescent="0.2">
      <c r="B14" s="2" t="s">
        <v>238</v>
      </c>
      <c r="C14" s="5">
        <v>11.8</v>
      </c>
      <c r="D14" s="11">
        <v>4.7986111111111111E-2</v>
      </c>
      <c r="E14" s="11">
        <v>4.9143518518518524E-2</v>
      </c>
      <c r="F14" s="11">
        <v>5.0324074074074077E-2</v>
      </c>
      <c r="G14" s="45">
        <f t="shared" si="0"/>
        <v>4.0666195856873819E-3</v>
      </c>
      <c r="H14" s="45">
        <f t="shared" si="0"/>
        <v>4.1647049591964852E-3</v>
      </c>
      <c r="I14" s="45">
        <f t="shared" si="0"/>
        <v>4.2647520401757691E-3</v>
      </c>
      <c r="J14" s="46">
        <f t="shared" si="1"/>
        <v>0.12118526365348398</v>
      </c>
      <c r="K14" s="46">
        <f t="shared" si="1"/>
        <v>0.12410820778405526</v>
      </c>
      <c r="L14" s="46">
        <f t="shared" si="1"/>
        <v>0.12708961079723793</v>
      </c>
      <c r="M14" s="5">
        <v>21</v>
      </c>
      <c r="N14" s="5">
        <v>23</v>
      </c>
      <c r="O14" s="5">
        <v>25</v>
      </c>
      <c r="P14" s="6">
        <f t="shared" si="2"/>
        <v>23</v>
      </c>
      <c r="Q14" s="6">
        <v>21.666666666666668</v>
      </c>
    </row>
    <row r="15" spans="2:17" x14ac:dyDescent="0.2">
      <c r="B15" s="2"/>
      <c r="C15" s="5"/>
      <c r="D15" s="45"/>
      <c r="E15" s="45"/>
      <c r="F15" s="94"/>
      <c r="G15" s="45"/>
      <c r="H15" s="45"/>
      <c r="I15" s="45"/>
      <c r="J15" s="46"/>
      <c r="K15" s="46"/>
      <c r="L15" s="46"/>
      <c r="M15" s="5"/>
      <c r="N15" s="5"/>
      <c r="O15" s="5"/>
      <c r="P15" s="6"/>
      <c r="Q15" s="6"/>
    </row>
    <row r="16" spans="2:17" x14ac:dyDescent="0.2">
      <c r="B16" s="2" t="s">
        <v>239</v>
      </c>
      <c r="C16" s="5">
        <v>29.8</v>
      </c>
      <c r="D16" s="11">
        <v>8.1990740740740739E-2</v>
      </c>
      <c r="E16" s="11">
        <v>8.2060185185185194E-2</v>
      </c>
      <c r="F16" s="11">
        <v>8.2118055555555555E-2</v>
      </c>
      <c r="G16" s="45">
        <f t="shared" si="0"/>
        <v>2.7513671389510315E-3</v>
      </c>
      <c r="H16" s="45">
        <f t="shared" si="0"/>
        <v>2.7536974894357448E-3</v>
      </c>
      <c r="I16" s="45">
        <f t="shared" si="0"/>
        <v>2.755639448173005E-3</v>
      </c>
      <c r="J16" s="46">
        <f t="shared" si="1"/>
        <v>8.1990740740740739E-2</v>
      </c>
      <c r="K16" s="46">
        <f t="shared" si="1"/>
        <v>8.2060185185185194E-2</v>
      </c>
      <c r="L16" s="46">
        <f t="shared" si="1"/>
        <v>8.2118055555555555E-2</v>
      </c>
      <c r="M16" s="5">
        <v>0</v>
      </c>
      <c r="N16" s="5">
        <v>0</v>
      </c>
      <c r="O16" s="5">
        <v>0</v>
      </c>
      <c r="P16" s="6">
        <f t="shared" si="2"/>
        <v>0</v>
      </c>
      <c r="Q16" s="6">
        <v>0</v>
      </c>
    </row>
    <row r="17" spans="2:17" x14ac:dyDescent="0.2">
      <c r="B17" s="2" t="s">
        <v>240</v>
      </c>
      <c r="C17" s="5">
        <v>26.2</v>
      </c>
      <c r="D17" s="11">
        <v>8.2048611111111114E-2</v>
      </c>
      <c r="E17" s="11">
        <v>8.216435185185185E-2</v>
      </c>
      <c r="F17" s="11">
        <v>8.2314814814814813E-2</v>
      </c>
      <c r="G17" s="45">
        <f t="shared" si="0"/>
        <v>3.1316263782866839E-3</v>
      </c>
      <c r="H17" s="45">
        <f t="shared" si="0"/>
        <v>3.1360439638111392E-3</v>
      </c>
      <c r="I17" s="45">
        <f t="shared" si="0"/>
        <v>3.1417868249929318E-3</v>
      </c>
      <c r="J17" s="46">
        <f t="shared" si="1"/>
        <v>9.3322466072943186E-2</v>
      </c>
      <c r="K17" s="46">
        <f t="shared" si="1"/>
        <v>9.3454110121571954E-2</v>
      </c>
      <c r="L17" s="46">
        <f t="shared" si="1"/>
        <v>9.3625247384789362E-2</v>
      </c>
      <c r="M17" s="5">
        <v>8</v>
      </c>
      <c r="N17" s="5">
        <v>8</v>
      </c>
      <c r="O17" s="5">
        <v>8</v>
      </c>
      <c r="P17" s="6">
        <f t="shared" si="2"/>
        <v>8</v>
      </c>
      <c r="Q17" s="6">
        <v>5.666666666666667</v>
      </c>
    </row>
    <row r="18" spans="2:17" x14ac:dyDescent="0.2">
      <c r="B18" s="2" t="s">
        <v>241</v>
      </c>
      <c r="C18" s="5">
        <v>22.6</v>
      </c>
      <c r="D18" s="11">
        <v>6.5648148148148136E-2</v>
      </c>
      <c r="E18" s="11">
        <v>6.5659722222222217E-2</v>
      </c>
      <c r="F18" s="11">
        <v>6.5740740740740738E-2</v>
      </c>
      <c r="G18" s="45">
        <f t="shared" si="0"/>
        <v>2.9047853162897405E-3</v>
      </c>
      <c r="H18" s="45">
        <f t="shared" si="0"/>
        <v>2.90529744346116E-3</v>
      </c>
      <c r="I18" s="45">
        <f t="shared" si="0"/>
        <v>2.9088823336610946E-3</v>
      </c>
      <c r="J18" s="46">
        <f t="shared" si="1"/>
        <v>8.6562602425434274E-2</v>
      </c>
      <c r="K18" s="46">
        <f t="shared" si="1"/>
        <v>8.6577863815142569E-2</v>
      </c>
      <c r="L18" s="46">
        <f t="shared" si="1"/>
        <v>8.6684693543100627E-2</v>
      </c>
      <c r="M18" s="5">
        <v>3</v>
      </c>
      <c r="N18" s="5">
        <v>3</v>
      </c>
      <c r="O18" s="5">
        <v>3</v>
      </c>
      <c r="P18" s="6">
        <f t="shared" si="2"/>
        <v>3</v>
      </c>
      <c r="Q18" s="6">
        <v>3</v>
      </c>
    </row>
    <row r="19" spans="2:17" x14ac:dyDescent="0.2">
      <c r="B19" s="2" t="s">
        <v>242</v>
      </c>
      <c r="C19" s="5">
        <v>19</v>
      </c>
      <c r="D19" s="11">
        <v>6.1898148148148147E-2</v>
      </c>
      <c r="E19" s="11">
        <v>6.2129629629629625E-2</v>
      </c>
      <c r="F19" s="11">
        <v>6.3657407407407399E-2</v>
      </c>
      <c r="G19" s="45">
        <f t="shared" si="0"/>
        <v>3.2577972709551656E-3</v>
      </c>
      <c r="H19" s="45">
        <f t="shared" si="0"/>
        <v>3.2699805068226117E-3</v>
      </c>
      <c r="I19" s="45">
        <f t="shared" si="0"/>
        <v>3.3503898635477577E-3</v>
      </c>
      <c r="J19" s="46">
        <f t="shared" si="1"/>
        <v>9.7082358674463937E-2</v>
      </c>
      <c r="K19" s="46">
        <f t="shared" si="1"/>
        <v>9.7445419103313835E-2</v>
      </c>
      <c r="L19" s="46">
        <f t="shared" si="1"/>
        <v>9.9841617933723176E-2</v>
      </c>
      <c r="M19" s="5">
        <v>11</v>
      </c>
      <c r="N19" s="5">
        <v>11</v>
      </c>
      <c r="O19" s="5">
        <v>13</v>
      </c>
      <c r="P19" s="6">
        <f t="shared" si="2"/>
        <v>11.666666666666666</v>
      </c>
      <c r="Q19" s="6">
        <v>10.333333333333334</v>
      </c>
    </row>
    <row r="20" spans="2:17" x14ac:dyDescent="0.2">
      <c r="B20" s="2" t="s">
        <v>243</v>
      </c>
      <c r="C20" s="5">
        <v>26.2</v>
      </c>
      <c r="D20" s="11">
        <v>8.414351851851852E-2</v>
      </c>
      <c r="E20" s="11">
        <v>8.4201388888888895E-2</v>
      </c>
      <c r="F20" s="11">
        <v>8.4513888888888888E-2</v>
      </c>
      <c r="G20" s="45">
        <f t="shared" si="0"/>
        <v>3.2115846762793328E-3</v>
      </c>
      <c r="H20" s="45">
        <f t="shared" si="0"/>
        <v>3.2137934690415612E-3</v>
      </c>
      <c r="I20" s="45">
        <f t="shared" si="0"/>
        <v>3.2257209499575914E-3</v>
      </c>
      <c r="J20" s="46">
        <f t="shared" si="1"/>
        <v>9.5705223353124119E-2</v>
      </c>
      <c r="K20" s="46">
        <f t="shared" si="1"/>
        <v>9.5771045377438524E-2</v>
      </c>
      <c r="L20" s="46">
        <f t="shared" si="1"/>
        <v>9.6126484308736229E-2</v>
      </c>
      <c r="M20" s="5">
        <v>10</v>
      </c>
      <c r="N20" s="5">
        <v>10</v>
      </c>
      <c r="O20" s="5">
        <v>10</v>
      </c>
      <c r="P20" s="6">
        <f t="shared" si="2"/>
        <v>10</v>
      </c>
      <c r="Q20" s="6">
        <v>6.333333333333333</v>
      </c>
    </row>
    <row r="21" spans="2:17" x14ac:dyDescent="0.2">
      <c r="B21" s="2" t="s">
        <v>244</v>
      </c>
      <c r="C21" s="1"/>
      <c r="D21" s="47"/>
      <c r="E21" s="47"/>
      <c r="F21" s="96"/>
      <c r="G21" s="47"/>
      <c r="H21" s="45"/>
      <c r="I21" s="45"/>
      <c r="J21" s="48"/>
      <c r="K21" s="48"/>
      <c r="L21" s="48"/>
      <c r="M21" s="1"/>
      <c r="N21" s="1"/>
      <c r="O21" s="1"/>
      <c r="P21" s="97"/>
      <c r="Q21" s="6"/>
    </row>
    <row r="22" spans="2:17" x14ac:dyDescent="0.2">
      <c r="B22" s="2" t="s">
        <v>245</v>
      </c>
      <c r="C22" s="1">
        <v>19</v>
      </c>
      <c r="D22" s="11">
        <v>6.519675925925926E-2</v>
      </c>
      <c r="E22" s="11">
        <v>6.537037037037037E-2</v>
      </c>
      <c r="F22" s="11">
        <v>6.5844907407407408E-2</v>
      </c>
      <c r="G22" s="45">
        <f t="shared" ref="G22:I22" si="3">SUM(D22/$C22)</f>
        <v>3.431408382066277E-3</v>
      </c>
      <c r="H22" s="45">
        <f t="shared" si="3"/>
        <v>3.4405458089668615E-3</v>
      </c>
      <c r="I22" s="45">
        <f t="shared" si="3"/>
        <v>3.4655214424951265E-3</v>
      </c>
      <c r="J22" s="46">
        <f t="shared" ref="J22:L22" si="4">SUM(G22*$C$3)</f>
        <v>0.10225596978557505</v>
      </c>
      <c r="K22" s="46">
        <f t="shared" si="4"/>
        <v>0.10252826510721248</v>
      </c>
      <c r="L22" s="46">
        <f t="shared" si="4"/>
        <v>0.10327253898635477</v>
      </c>
      <c r="M22" s="1">
        <v>14</v>
      </c>
      <c r="N22" s="1">
        <v>15</v>
      </c>
      <c r="O22" s="1">
        <v>15</v>
      </c>
      <c r="P22" s="6">
        <f t="shared" si="2"/>
        <v>14.666666666666666</v>
      </c>
      <c r="Q22" s="6"/>
    </row>
    <row r="23" spans="2:17" x14ac:dyDescent="0.2">
      <c r="B23" s="2" t="s">
        <v>246</v>
      </c>
      <c r="C23" s="1"/>
      <c r="D23" s="47"/>
      <c r="E23" s="47"/>
      <c r="F23" s="96"/>
      <c r="G23" s="47"/>
      <c r="H23" s="47"/>
      <c r="I23" s="47"/>
      <c r="J23" s="48"/>
      <c r="K23" s="48"/>
      <c r="L23" s="48"/>
      <c r="M23" s="1"/>
      <c r="N23" s="1"/>
      <c r="O23" s="1"/>
      <c r="P23" s="97"/>
      <c r="Q2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Elmbridge K1 Assessment</vt:lpstr>
      <vt:lpstr>Elbridge K2 Assessment</vt:lpstr>
      <vt:lpstr>April K1 Assessment</vt:lpstr>
      <vt:lpstr>Short Course Assessment</vt:lpstr>
      <vt:lpstr>Medal Winning HC Average YOY</vt:lpstr>
      <vt:lpstr>2022 Euros Results and HC Data</vt:lpstr>
      <vt:lpstr>2022 Worlds Results and HC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Katherine {PEP}</dc:creator>
  <cp:keywords/>
  <dc:description/>
  <cp:lastModifiedBy>Microsoft Office User</cp:lastModifiedBy>
  <cp:revision/>
  <dcterms:created xsi:type="dcterms:W3CDTF">2022-06-23T09:12:31Z</dcterms:created>
  <dcterms:modified xsi:type="dcterms:W3CDTF">2023-06-15T19:48:07Z</dcterms:modified>
  <cp:category/>
  <cp:contentStatus/>
</cp:coreProperties>
</file>